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UDGET\Desktop\2023 MID YEAR\"/>
    </mc:Choice>
  </mc:AlternateContent>
  <xr:revisionPtr revIDLastSave="0" documentId="13_ncr:1_{4B6D452E-BC54-4708-978B-5E97691ED471}" xr6:coauthVersionLast="47" xr6:coauthVersionMax="47" xr10:uidLastSave="{00000000-0000-0000-0000-000000000000}"/>
  <bookViews>
    <workbookView xWindow="-120" yWindow="-120" windowWidth="20730" windowHeight="11160" activeTab="1" xr2:uid="{0F5D4485-1827-4EC9-B90A-B2F3CDE641AD}"/>
  </bookViews>
  <sheets>
    <sheet name="REV" sheetId="1" r:id="rId1"/>
    <sheet name="EXP" sheetId="2" r:id="rId2"/>
    <sheet name="Sheet1" sheetId="3" r:id="rId3"/>
  </sheets>
  <definedNames>
    <definedName name="_Toc114152402" localSheetId="2">Sheet1!$B$19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1" l="1"/>
  <c r="F68" i="1"/>
  <c r="D203" i="2"/>
  <c r="F100" i="1"/>
  <c r="E21" i="2"/>
  <c r="F21" i="2"/>
  <c r="E355" i="2"/>
  <c r="C84" i="1"/>
  <c r="E84" i="1"/>
  <c r="E82" i="1"/>
  <c r="F84" i="1" l="1"/>
  <c r="D73" i="1" l="1"/>
  <c r="E93" i="1"/>
  <c r="F64" i="1"/>
  <c r="F36" i="1"/>
  <c r="F27" i="1"/>
  <c r="F55" i="1" s="1"/>
  <c r="E46" i="1"/>
  <c r="E306" i="2"/>
  <c r="E203" i="2"/>
  <c r="E289" i="2" s="1"/>
  <c r="F203" i="2"/>
  <c r="F241" i="2"/>
  <c r="F243" i="2" s="1"/>
  <c r="F215" i="2"/>
  <c r="F216" i="2" s="1"/>
  <c r="F304" i="2"/>
  <c r="F303" i="2"/>
  <c r="F97" i="1"/>
  <c r="F316" i="2"/>
  <c r="F288" i="2"/>
  <c r="E48" i="1"/>
  <c r="F16" i="1"/>
  <c r="F60" i="1"/>
  <c r="F57" i="1"/>
  <c r="E104" i="2"/>
  <c r="F29" i="2"/>
  <c r="F30" i="2"/>
  <c r="F31" i="2"/>
  <c r="F33" i="2"/>
  <c r="F34" i="2"/>
  <c r="F35" i="2"/>
  <c r="F36" i="2"/>
  <c r="F37" i="2"/>
  <c r="F39" i="2"/>
  <c r="F40" i="2"/>
  <c r="F41" i="2"/>
  <c r="F42" i="2"/>
  <c r="F43" i="2"/>
  <c r="F44" i="2"/>
  <c r="F46" i="2"/>
  <c r="F47" i="2"/>
  <c r="F48" i="2"/>
  <c r="F49" i="2"/>
  <c r="F50" i="2"/>
  <c r="F51" i="2"/>
  <c r="F53" i="2"/>
  <c r="F54" i="2"/>
  <c r="F55" i="2"/>
  <c r="F57" i="2"/>
  <c r="F58" i="2"/>
  <c r="F59" i="2"/>
  <c r="F60" i="2"/>
  <c r="F61" i="2"/>
  <c r="F62" i="2"/>
  <c r="F64" i="2"/>
  <c r="F65" i="2"/>
  <c r="F66" i="2"/>
  <c r="F67" i="2"/>
  <c r="F68" i="2"/>
  <c r="F70" i="2"/>
  <c r="F71" i="2"/>
  <c r="F73" i="2"/>
  <c r="F74" i="2"/>
  <c r="F76" i="2"/>
  <c r="F77" i="2"/>
  <c r="F78" i="2"/>
  <c r="F79" i="2"/>
  <c r="F81" i="2"/>
  <c r="F82" i="2"/>
  <c r="F85" i="2"/>
  <c r="F86" i="2"/>
  <c r="F87" i="2"/>
  <c r="F89" i="2"/>
  <c r="F91" i="2"/>
  <c r="F92" i="2"/>
  <c r="H92" i="2" s="1"/>
  <c r="F95" i="2"/>
  <c r="F98" i="2"/>
  <c r="F99" i="2"/>
  <c r="F100" i="2"/>
  <c r="F101" i="2"/>
  <c r="F102" i="2"/>
  <c r="F103" i="2"/>
  <c r="F105" i="2"/>
  <c r="F106" i="2"/>
  <c r="F107" i="2"/>
  <c r="F111" i="2"/>
  <c r="F24" i="2"/>
  <c r="F25" i="2"/>
  <c r="F26" i="2"/>
  <c r="F27" i="2"/>
  <c r="F23" i="2"/>
  <c r="F171" i="2"/>
  <c r="F166" i="2"/>
  <c r="F161" i="2"/>
  <c r="F156" i="2"/>
  <c r="F150" i="2"/>
  <c r="F143" i="2"/>
  <c r="F137" i="2"/>
  <c r="F115" i="2"/>
  <c r="F116" i="2"/>
  <c r="F117" i="2"/>
  <c r="F118" i="2"/>
  <c r="F119" i="2"/>
  <c r="F120" i="2"/>
  <c r="F121" i="2"/>
  <c r="F122" i="2"/>
  <c r="F123" i="2"/>
  <c r="F124" i="2"/>
  <c r="F114" i="2"/>
  <c r="E125" i="2"/>
  <c r="E173" i="2" s="1"/>
  <c r="F221" i="2"/>
  <c r="F229" i="2"/>
  <c r="F234" i="2"/>
  <c r="F248" i="2"/>
  <c r="F255" i="2"/>
  <c r="F260" i="2"/>
  <c r="F268" i="2"/>
  <c r="F280" i="2"/>
  <c r="E297" i="2"/>
  <c r="F294" i="2"/>
  <c r="F295" i="2"/>
  <c r="F296" i="2"/>
  <c r="F293" i="2"/>
  <c r="F349" i="2"/>
  <c r="F354" i="2"/>
  <c r="F357" i="2"/>
  <c r="F358" i="2"/>
  <c r="F348" i="2"/>
  <c r="F355" i="2" s="1"/>
  <c r="E346" i="2"/>
  <c r="F346" i="2" s="1"/>
  <c r="F341" i="2"/>
  <c r="F342" i="2"/>
  <c r="F343" i="2"/>
  <c r="F344" i="2"/>
  <c r="F345" i="2"/>
  <c r="F340" i="2"/>
  <c r="F15" i="2"/>
  <c r="F9" i="2"/>
  <c r="F11" i="2" s="1"/>
  <c r="F6" i="2"/>
  <c r="F7" i="2" s="1"/>
  <c r="E7" i="2"/>
  <c r="E11" i="2"/>
  <c r="F93" i="2" l="1"/>
  <c r="F289" i="2"/>
  <c r="E307" i="2"/>
  <c r="E16" i="2"/>
  <c r="F306" i="2"/>
  <c r="F172" i="2"/>
  <c r="F337" i="2" l="1"/>
  <c r="F322" i="2"/>
  <c r="E314" i="2"/>
  <c r="E311" i="2"/>
  <c r="E312" i="2"/>
  <c r="E313" i="2"/>
  <c r="F16" i="2"/>
  <c r="E28" i="2"/>
  <c r="E32" i="2"/>
  <c r="E38" i="2"/>
  <c r="E45" i="2"/>
  <c r="E52" i="2"/>
  <c r="E56" i="2"/>
  <c r="E63" i="2"/>
  <c r="E69" i="2"/>
  <c r="E72" i="2"/>
  <c r="E75" i="2"/>
  <c r="E80" i="2"/>
  <c r="E93" i="2"/>
  <c r="D102" i="1"/>
  <c r="E102" i="1"/>
  <c r="F90" i="1"/>
  <c r="F102" i="1" s="1"/>
  <c r="F12" i="1"/>
  <c r="D12" i="1"/>
  <c r="D7" i="1"/>
  <c r="F7" i="1"/>
  <c r="E7" i="1" s="1"/>
  <c r="D79" i="1"/>
  <c r="F79" i="1"/>
  <c r="D84" i="1"/>
  <c r="E8" i="1"/>
  <c r="E9" i="1"/>
  <c r="E10" i="1"/>
  <c r="E13" i="1"/>
  <c r="E14" i="1"/>
  <c r="E15" i="1"/>
  <c r="D87" i="1" l="1"/>
  <c r="D104" i="1" s="1"/>
  <c r="E316" i="2"/>
  <c r="E323" i="2" s="1"/>
  <c r="E84" i="2"/>
  <c r="E94" i="2" l="1"/>
  <c r="C55" i="1"/>
  <c r="E110" i="2" l="1"/>
  <c r="E361" i="2" s="1"/>
  <c r="C102" i="1"/>
  <c r="D355" i="2"/>
  <c r="D161" i="2"/>
  <c r="C13" i="3"/>
  <c r="C16" i="3" s="1"/>
  <c r="D156" i="2"/>
  <c r="D316" i="2"/>
  <c r="F323" i="2" s="1"/>
  <c r="D166" i="2"/>
  <c r="D143" i="2"/>
  <c r="H80" i="2"/>
  <c r="D234" i="2"/>
  <c r="D243" i="2"/>
  <c r="D125" i="2"/>
  <c r="F125" i="2" s="1"/>
  <c r="F173" i="2" s="1"/>
  <c r="D104" i="2"/>
  <c r="F104" i="2" s="1"/>
  <c r="D108" i="2"/>
  <c r="F108" i="2" s="1"/>
  <c r="D322" i="2"/>
  <c r="D306" i="2"/>
  <c r="D297" i="2"/>
  <c r="F297" i="2" s="1"/>
  <c r="F307" i="2" s="1"/>
  <c r="D288" i="2"/>
  <c r="D280" i="2"/>
  <c r="D268" i="2"/>
  <c r="D260" i="2"/>
  <c r="D255" i="2"/>
  <c r="D248" i="2"/>
  <c r="D229" i="2"/>
  <c r="D221" i="2"/>
  <c r="D216" i="2"/>
  <c r="D171" i="2"/>
  <c r="D150" i="2"/>
  <c r="D137" i="2"/>
  <c r="D93" i="2"/>
  <c r="D83" i="2"/>
  <c r="F83" i="2" s="1"/>
  <c r="D80" i="2"/>
  <c r="F80" i="2" s="1"/>
  <c r="D75" i="2"/>
  <c r="F75" i="2" s="1"/>
  <c r="D72" i="2"/>
  <c r="F72" i="2" s="1"/>
  <c r="D69" i="2"/>
  <c r="F69" i="2" s="1"/>
  <c r="D63" i="2"/>
  <c r="F63" i="2" s="1"/>
  <c r="D56" i="2"/>
  <c r="F56" i="2" s="1"/>
  <c r="D52" i="2"/>
  <c r="F52" i="2" s="1"/>
  <c r="D45" i="2"/>
  <c r="F45" i="2" s="1"/>
  <c r="D38" i="2"/>
  <c r="F38" i="2" s="1"/>
  <c r="D32" i="2"/>
  <c r="F32" i="2" s="1"/>
  <c r="D28" i="2"/>
  <c r="F28" i="2" s="1"/>
  <c r="D21" i="2"/>
  <c r="D15" i="2"/>
  <c r="D11" i="2"/>
  <c r="D7" i="2"/>
  <c r="D289" i="2" l="1"/>
  <c r="F359" i="2"/>
  <c r="D323" i="2"/>
  <c r="D359" i="2" s="1"/>
  <c r="D172" i="2"/>
  <c r="D109" i="2"/>
  <c r="F109" i="2" s="1"/>
  <c r="D307" i="2"/>
  <c r="D84" i="2"/>
  <c r="F84" i="2" s="1"/>
  <c r="D16" i="2"/>
  <c r="D94" i="2" l="1"/>
  <c r="F94" i="2" s="1"/>
  <c r="D173" i="2"/>
  <c r="D110" i="2" l="1"/>
  <c r="F110" i="2" l="1"/>
  <c r="C73" i="1"/>
  <c r="C79" i="1"/>
  <c r="C12" i="1"/>
  <c r="E12" i="1" s="1"/>
  <c r="F361" i="2" l="1"/>
  <c r="G110" i="2"/>
  <c r="C87" i="1"/>
  <c r="C104" i="1" l="1"/>
  <c r="F58" i="1"/>
  <c r="F59" i="1"/>
  <c r="F61" i="1"/>
  <c r="F62" i="1"/>
  <c r="F63" i="1"/>
  <c r="F65" i="1"/>
  <c r="F66" i="1"/>
  <c r="F67" i="1"/>
  <c r="F69" i="1"/>
  <c r="F70" i="1"/>
  <c r="F71" i="1"/>
  <c r="F72" i="1"/>
  <c r="E73" i="1"/>
  <c r="F73" i="1" s="1"/>
  <c r="F87" i="1" s="1"/>
  <c r="F104" i="1" s="1"/>
  <c r="E51" i="1"/>
  <c r="E20" i="1"/>
  <c r="E42" i="1"/>
  <c r="E26" i="1"/>
  <c r="E37" i="1"/>
  <c r="E34" i="1"/>
  <c r="E41" i="1"/>
  <c r="E24" i="1"/>
  <c r="E54" i="1"/>
  <c r="E21" i="1"/>
  <c r="E28" i="1"/>
  <c r="E35" i="1"/>
  <c r="E49" i="1"/>
  <c r="E32" i="1"/>
  <c r="E39" i="1"/>
  <c r="E31" i="1"/>
  <c r="E23" i="1"/>
  <c r="E53" i="1"/>
  <c r="E45" i="1"/>
  <c r="E44" i="1"/>
  <c r="E50" i="1"/>
  <c r="E43" i="1"/>
  <c r="E40" i="1"/>
  <c r="E38" i="1"/>
  <c r="E30" i="1"/>
  <c r="E52" i="1"/>
  <c r="E55" i="1" l="1"/>
  <c r="E87" i="1" s="1"/>
  <c r="E104" i="1" s="1"/>
  <c r="D361" i="2"/>
</calcChain>
</file>

<file path=xl/sharedStrings.xml><?xml version="1.0" encoding="utf-8"?>
<sst xmlns="http://schemas.openxmlformats.org/spreadsheetml/2006/main" count="1031" uniqueCount="502">
  <si>
    <t>TANO NORTH MUNICIPAL ASSEMBLY</t>
  </si>
  <si>
    <t>CoA</t>
  </si>
  <si>
    <t>ITEM</t>
  </si>
  <si>
    <t xml:space="preserve">Basic Rate </t>
  </si>
  <si>
    <t>Property Rate</t>
  </si>
  <si>
    <t>Sub-Total</t>
  </si>
  <si>
    <t>Junior Staff Quarters</t>
  </si>
  <si>
    <t>Hiring of Facilities (Rent of Assembly Buildings)</t>
  </si>
  <si>
    <t>Rental of Stores - Markets/Station Stores</t>
  </si>
  <si>
    <t>Pito/Palm Wine Sellers Tapers</t>
  </si>
  <si>
    <t>Chop Bars Rstaurants/Eating Houses</t>
  </si>
  <si>
    <t>Corn/Rice/Flour Millers</t>
  </si>
  <si>
    <t>Bakeries / Bakers</t>
  </si>
  <si>
    <t xml:space="preserve">Artisans/Self Employed </t>
  </si>
  <si>
    <t>Kiosk/Container Shops</t>
  </si>
  <si>
    <t xml:space="preserve">Sand &amp; Stone Contractors </t>
  </si>
  <si>
    <t xml:space="preserve">Fuel/LPG Dealers </t>
  </si>
  <si>
    <t>Lotto Operators</t>
  </si>
  <si>
    <t>Hotels/ Night Clubs/Guest Houses</t>
  </si>
  <si>
    <t>Pharmacies/Chemical Sellers</t>
  </si>
  <si>
    <t>Sawmills/Table Top Timber Operators</t>
  </si>
  <si>
    <t>Taxicab/Commercial Vehicles - Stickers</t>
  </si>
  <si>
    <t xml:space="preserve">Mobile Sale Vans </t>
  </si>
  <si>
    <t>Entertaiment Fee</t>
  </si>
  <si>
    <t>Akpeteshie/Spirit /Beer Sellers</t>
  </si>
  <si>
    <t xml:space="preserve">General Stores </t>
  </si>
  <si>
    <t xml:space="preserve">Financial Institutions </t>
  </si>
  <si>
    <t>Photographers &amp; Video Operators</t>
  </si>
  <si>
    <t xml:space="preserve">Mechanics </t>
  </si>
  <si>
    <t>Printing Press / Photocopy Services</t>
  </si>
  <si>
    <t xml:space="preserve">Private Schools </t>
  </si>
  <si>
    <t>Letter Writters</t>
  </si>
  <si>
    <t>Beer Bars/Wine Sellers</t>
  </si>
  <si>
    <t>Business Registration</t>
  </si>
  <si>
    <t>Building Plans / Permits</t>
  </si>
  <si>
    <t>Communication Masts permit</t>
  </si>
  <si>
    <t>Cement Dealers</t>
  </si>
  <si>
    <t>Susu Operators/Credit Unions</t>
  </si>
  <si>
    <t>Market Tolls</t>
  </si>
  <si>
    <t>Livestock/Kraals</t>
  </si>
  <si>
    <t>Registration of Contractors</t>
  </si>
  <si>
    <t>Burial/Cemetries Fees</t>
  </si>
  <si>
    <t>Advertisement/Bill Boards</t>
  </si>
  <si>
    <t xml:space="preserve">Exportation of Commodities (e.g. Farm Produce) </t>
  </si>
  <si>
    <t>Public Toilet Operators</t>
  </si>
  <si>
    <t>Dislodgement fees</t>
  </si>
  <si>
    <t>Loading/Lorry Parks Fees</t>
  </si>
  <si>
    <t>Gaming/Jackpot Fee</t>
  </si>
  <si>
    <t xml:space="preserve">Hawkers  </t>
  </si>
  <si>
    <t>Sale of Tender Documents</t>
  </si>
  <si>
    <t>Court Fines</t>
  </si>
  <si>
    <t>Miscellaneous Fines, Panelties (Sanitation etc)</t>
  </si>
  <si>
    <t>Fines for Tree Felling - Lumber Charges</t>
  </si>
  <si>
    <t>Spot Fines</t>
  </si>
  <si>
    <t xml:space="preserve">Concession/Ground Rent </t>
  </si>
  <si>
    <t>Stool Lands Revenue</t>
  </si>
  <si>
    <t>TOTAL INTERNALLY GENERATED FUND</t>
  </si>
  <si>
    <t xml:space="preserve">DACF </t>
  </si>
  <si>
    <t>DACF -MP</t>
  </si>
  <si>
    <t xml:space="preserve"> GOODS AND SERVICES -DECENTRALISED DEPAERTMENT</t>
  </si>
  <si>
    <t>CAPACITY BUILDING GRANT</t>
  </si>
  <si>
    <t>DISTRICT DEVELOPMENT FACILITY</t>
  </si>
  <si>
    <t>UNICEF-ISS SUPPORT FOR SW&amp;CD</t>
  </si>
  <si>
    <t>TOTAL GRANTS</t>
  </si>
  <si>
    <t>GRAND TOTAL</t>
  </si>
  <si>
    <t>Bicylce/Motorbikes License</t>
  </si>
  <si>
    <t>Mobile Money /Community Info /Internet Cafe Centres</t>
  </si>
  <si>
    <t xml:space="preserve"> Sale of Poultry </t>
  </si>
  <si>
    <t>S/N</t>
  </si>
  <si>
    <t>ITEM DESCRIPTION</t>
  </si>
  <si>
    <t>LOCATION</t>
  </si>
  <si>
    <t>REMARKS</t>
  </si>
  <si>
    <t>COMPENSATION</t>
  </si>
  <si>
    <t>Monthly Paid &amp; Casual Labour</t>
  </si>
  <si>
    <t>District wide</t>
  </si>
  <si>
    <t>Routine</t>
  </si>
  <si>
    <t>NATIONAL INSURANCE CONTRIBUTIONS</t>
  </si>
  <si>
    <t>12.5% SSF Contributions (IGF)</t>
  </si>
  <si>
    <t>Tier 2 Contribution</t>
  </si>
  <si>
    <t>OTHER ALLOWANCES</t>
  </si>
  <si>
    <t>Transfer Grant/Haulage Claims</t>
  </si>
  <si>
    <t>Special Allowance/Honorarium (PM's Allowance)</t>
  </si>
  <si>
    <t>Total CFE - IGF</t>
  </si>
  <si>
    <t>MATERIALS - OFFICE SUPPLIES:</t>
  </si>
  <si>
    <t>Procurement of Office supplies and consumables</t>
  </si>
  <si>
    <t>UTILITIES</t>
  </si>
  <si>
    <t xml:space="preserve">Water </t>
  </si>
  <si>
    <t>Telecommunications</t>
  </si>
  <si>
    <t>Monthly DSTV Subscription</t>
  </si>
  <si>
    <t>Postal Charges</t>
  </si>
  <si>
    <t>GENERAL CLEANING</t>
  </si>
  <si>
    <t>Cleaning Materials</t>
  </si>
  <si>
    <t>Hiring of Labourers for Weeding Public Places</t>
  </si>
  <si>
    <t>HOSTING OF OFFICIAL GUEST/PROTOCOL</t>
  </si>
  <si>
    <t>Hotel Accommodation</t>
  </si>
  <si>
    <t>CANTEEN SERVICES</t>
  </si>
  <si>
    <t>Refreshment Items</t>
  </si>
  <si>
    <t>TRAVEL &amp; TRANSPORT</t>
  </si>
  <si>
    <t>Maintenance &amp; Repairs - Official Vehicles</t>
  </si>
  <si>
    <t>Other Travel &amp; Transportation</t>
  </si>
  <si>
    <t>Night /Out of station Allowances</t>
  </si>
  <si>
    <t>Fuel &amp; Lubricants - Official Vehicles(fuel)</t>
  </si>
  <si>
    <t>Fuel &amp; Lubricants - Official Vehicles (local travel cost)</t>
  </si>
  <si>
    <t>MAINTENANCE/REPAIR</t>
  </si>
  <si>
    <t>Residential Buildings</t>
  </si>
  <si>
    <t>Repairs of Office Buildings</t>
  </si>
  <si>
    <t>Furniture &amp; Fixtures</t>
  </si>
  <si>
    <t>Maintenance of  Streetlights</t>
  </si>
  <si>
    <t>Maintenance of  Gen. Equipment</t>
  </si>
  <si>
    <t>TRAINING, SERMINARS &amp; CONFERENCES</t>
  </si>
  <si>
    <t>Capacity Building /Workshops /Staff  Development</t>
  </si>
  <si>
    <t>Public Fora &amp; Sensitisation / Consultative Meetings</t>
  </si>
  <si>
    <t>IMPLEMENTATION OF REVENUE IMPROVEMENT ACTION PLAN</t>
  </si>
  <si>
    <t xml:space="preserve">Value Books </t>
  </si>
  <si>
    <t>Gazette of FFR</t>
  </si>
  <si>
    <t>Commissions (Revenue Collectors)</t>
  </si>
  <si>
    <t>Local Travel Cost Revenue Collectors T&amp;T</t>
  </si>
  <si>
    <t>Public education, Revenue Task Force activities, Monitoring &amp; Motivation of Collectors and Other RIAP Activities</t>
  </si>
  <si>
    <t>SPECIAL SERVICES</t>
  </si>
  <si>
    <t>DPCU Activities/meetings</t>
  </si>
  <si>
    <t>Project Management/Monitoring</t>
  </si>
  <si>
    <t>Servicing of Sub-committee &amp; Assembly  Sittings</t>
  </si>
  <si>
    <t>DECENTRALISED DEPARTMENTS</t>
  </si>
  <si>
    <t>Logistical support to decentralised departments and others</t>
  </si>
  <si>
    <t>OTHER CHARGES - FEES</t>
  </si>
  <si>
    <t xml:space="preserve">Bank Charges </t>
  </si>
  <si>
    <t>GENERAL EXPENSES</t>
  </si>
  <si>
    <t>Contributions</t>
  </si>
  <si>
    <t>COVID-19 ACTIVITIES</t>
  </si>
  <si>
    <t>Logistics support to the fight against COVID-19</t>
  </si>
  <si>
    <t>Total G&amp;S - IGF</t>
  </si>
  <si>
    <t>IGF CAPITAL EXPENDITURE</t>
  </si>
  <si>
    <t>Purchase of building materials for the construction of classroom block at CAMPSO</t>
  </si>
  <si>
    <t>Total CAPEX - IGF</t>
  </si>
  <si>
    <t>TOTAL(IGF) EXPEND.</t>
  </si>
  <si>
    <t>PROJECTS</t>
  </si>
  <si>
    <t>Project Management</t>
  </si>
  <si>
    <t>Subonpang Methodist</t>
  </si>
  <si>
    <t>SEKESS</t>
  </si>
  <si>
    <t>ROLLED OVER PROJECTS - ON-GOING</t>
  </si>
  <si>
    <t>Tanoso</t>
  </si>
  <si>
    <t xml:space="preserve">SUB-TOTAL EXPENDITURE FOR GROUND RENT CONCESSION </t>
  </si>
  <si>
    <t>TOTAL -IGF</t>
  </si>
  <si>
    <t>COMPENSATION FOR EMPLOYEES-GOG</t>
  </si>
  <si>
    <t>CENTRAL ADMI.</t>
  </si>
  <si>
    <t>FINANCE</t>
  </si>
  <si>
    <t>FINAN</t>
  </si>
  <si>
    <t>HRD</t>
  </si>
  <si>
    <t>STA</t>
  </si>
  <si>
    <t>PLANNING &amp; BUDGET</t>
  </si>
  <si>
    <t>G BUDGI</t>
  </si>
  <si>
    <t>ENVIRONMENTAL HEALTH</t>
  </si>
  <si>
    <t>MEHO</t>
  </si>
  <si>
    <t>MADU</t>
  </si>
  <si>
    <t>WORKS</t>
  </si>
  <si>
    <t>T&amp;CPD</t>
  </si>
  <si>
    <t>SW&amp;CD</t>
  </si>
  <si>
    <t>MWD</t>
  </si>
  <si>
    <t>MURBRD</t>
  </si>
  <si>
    <t>MURB</t>
  </si>
  <si>
    <t>Total</t>
  </si>
  <si>
    <t>GOODS AND SERVICES- GOG</t>
  </si>
  <si>
    <t>Agric</t>
  </si>
  <si>
    <t>Conduct Field Visits and Supervision Exercises</t>
  </si>
  <si>
    <t>Establish Demonstration Farms for AgricTech Dissermination purposes</t>
  </si>
  <si>
    <t>Organised Zonal/RELC/Technical Meetings</t>
  </si>
  <si>
    <t>Undertake various Sensitization/Awareness Creation/Training Programmes</t>
  </si>
  <si>
    <t>Maintenance/Running of Official Vehicless</t>
  </si>
  <si>
    <t>Logistics for Mun. Agric Dev't Unit Operations</t>
  </si>
  <si>
    <t>Activities geared towards the Implementation of the Gov't Flagship Projects/Programmes in Agric</t>
  </si>
  <si>
    <t>Support Veterinary Services in the Municipality</t>
  </si>
  <si>
    <t>Conduct Market Surveys in food prices among others</t>
  </si>
  <si>
    <t>Disease Control in Plants</t>
  </si>
  <si>
    <t>Town &amp; Country Planning</t>
  </si>
  <si>
    <t>Social Welfare and Community Development</t>
  </si>
  <si>
    <t>Enumeration of rateable properties</t>
  </si>
  <si>
    <t xml:space="preserve">HUMAN RESOURCE DEPARTMENT </t>
  </si>
  <si>
    <t>Total GOG G&amp;S Budget</t>
  </si>
  <si>
    <t>TOTAL GOG BUDGET</t>
  </si>
  <si>
    <t>Procurement Planning and Management</t>
  </si>
  <si>
    <t>Municipal Administration</t>
  </si>
  <si>
    <t xml:space="preserve">Internal Audit  and Audit Report Implementation  Committee Activities </t>
  </si>
  <si>
    <t>Manpower Skills Development (Capacity Building)</t>
  </si>
  <si>
    <t>Support DPCU Activities</t>
  </si>
  <si>
    <t>Municipal MTDP / AAPs Reviews and others</t>
  </si>
  <si>
    <t>T&amp;T Expenses - (Fuel/running cost) for Monitoring &amp; Evaluation</t>
  </si>
  <si>
    <t>Maintenance and Repairs of Official Monitoring vehicles</t>
  </si>
  <si>
    <t>Servicing of Sub-Committee/Assembly meetings</t>
  </si>
  <si>
    <t>Contributions to RCC Support Projects/Others</t>
  </si>
  <si>
    <t>Preparation/Implementation of Annual Composite Programme Based Budget</t>
  </si>
  <si>
    <t>NALAG Contributions and others</t>
  </si>
  <si>
    <t>Hosting of official guest</t>
  </si>
  <si>
    <t>Implementation of GIFMIS</t>
  </si>
  <si>
    <t xml:space="preserve">Petitioning  of Office Block and Minor Rehabilitation Work at the Old Assembly Building </t>
  </si>
  <si>
    <t>Purchase of Computers and Accessories</t>
  </si>
  <si>
    <t>Acquisition of Land Title Deeds of Assembly Landed Properties</t>
  </si>
  <si>
    <t>Farmers Day celebration</t>
  </si>
  <si>
    <t>Logistics support to the Department of Agric</t>
  </si>
  <si>
    <t>Support Government Priority Programmes under Agric Development (DCAT&amp; PFFJ)</t>
  </si>
  <si>
    <t>Enforcement of Spatial &amp; Physical Planning Regulations</t>
  </si>
  <si>
    <t>Street Naming &amp; property addressing and maintenance of old works</t>
  </si>
  <si>
    <t>Property Valuation</t>
  </si>
  <si>
    <t>Trade &amp; Industry</t>
  </si>
  <si>
    <t>Logistical Support for the Operations of the BAC</t>
  </si>
  <si>
    <t>Small Business Management Training</t>
  </si>
  <si>
    <t>Technical Training in Welding and Fabrications</t>
  </si>
  <si>
    <t>Group Development Training in Group Dynamics</t>
  </si>
  <si>
    <t>Business Plans Preparation</t>
  </si>
  <si>
    <t xml:space="preserve">Technical Training in Soap Making </t>
  </si>
  <si>
    <t>Department of Urban Roads</t>
  </si>
  <si>
    <t>Logistical Support for the Operations of the Urban Roads Dep't</t>
  </si>
  <si>
    <t>Municpal Office</t>
  </si>
  <si>
    <t>Maintenance of 20kms of Roads</t>
  </si>
  <si>
    <t>Constructiong of 1No. Foot Bridges at ASUADEE (RUBI)</t>
  </si>
  <si>
    <t>RUBI</t>
  </si>
  <si>
    <t>Works</t>
  </si>
  <si>
    <t xml:space="preserve">Maintenance of Street Lights </t>
  </si>
  <si>
    <t>Adongo</t>
  </si>
  <si>
    <t>Duayaw Nkwanta Zongo &amp; Awompi</t>
  </si>
  <si>
    <t>Health</t>
  </si>
  <si>
    <t>Support NIDs and other Goods &amp; Service activities of GHS</t>
  </si>
  <si>
    <t>Mankraho</t>
  </si>
  <si>
    <t>Education</t>
  </si>
  <si>
    <t>Support for STME, My First Day @ Sch and other Goods &amp; Service activities of GES</t>
  </si>
  <si>
    <t xml:space="preserve">Rehabilitation of delapidated MA Basic Schools </t>
  </si>
  <si>
    <t xml:space="preserve">Construction of 1No. 4-Unit Classroom Block with Office, Store &amp; Staff Room, 2seater KVIP with Urinal and supply of 120pieces of mono desk, 4no. Teachers Tables and chairs  </t>
  </si>
  <si>
    <t>TWEWAAHO</t>
  </si>
  <si>
    <t>Water</t>
  </si>
  <si>
    <t xml:space="preserve">Repairs and Maintenance of Existing Boreholes </t>
  </si>
  <si>
    <t>Logistics for DWST Activities</t>
  </si>
  <si>
    <t>Environment</t>
  </si>
  <si>
    <t>Logistics for Environmental Health Activities</t>
  </si>
  <si>
    <t>Procurement of Sanitory Tools and Equipment</t>
  </si>
  <si>
    <t xml:space="preserve">Logistics for the fight against COVID-19 </t>
  </si>
  <si>
    <t xml:space="preserve">Logistics for the implementation of CLTS programmes  </t>
  </si>
  <si>
    <t>Social Welfare/Com'ty Dev't</t>
  </si>
  <si>
    <t>Logistics support to Social Welfare &amp; Community Development Department</t>
  </si>
  <si>
    <t>Office of the Department</t>
  </si>
  <si>
    <t>Provision for National Days' Celebration</t>
  </si>
  <si>
    <t>Purchase of 2No. Motor bikes for the Ghana Police Service</t>
  </si>
  <si>
    <t>Municipal Police Command</t>
  </si>
  <si>
    <t>Contigency</t>
  </si>
  <si>
    <t>Disaster Prevention and Management and Natural Resource Conservation and Management</t>
  </si>
  <si>
    <t>TOTAL</t>
  </si>
  <si>
    <t>MP's Intervention Programmes - G&amp;S</t>
  </si>
  <si>
    <t>Project monitoring</t>
  </si>
  <si>
    <t>Financial Support (Educational Expenses)</t>
  </si>
  <si>
    <t>Financial Support (Medical Expenses)</t>
  </si>
  <si>
    <t>Purchase of Constructional Materials and other assorted items for Community Support Programmes</t>
  </si>
  <si>
    <t>MP's Intervention Programmes - CAPEX</t>
  </si>
  <si>
    <t xml:space="preserve">Maintenance of 10No. Boreholes across the Constituency </t>
  </si>
  <si>
    <t>Extention of Market Phase I</t>
  </si>
  <si>
    <t>Duayaw Nkwanta</t>
  </si>
  <si>
    <t>Koforidua</t>
  </si>
  <si>
    <t xml:space="preserve"> Completion of Astroturf </t>
  </si>
  <si>
    <t>Support the Construction of Durbar Grounds</t>
  </si>
  <si>
    <t>Terchire</t>
  </si>
  <si>
    <t>Construction of Durbar Grounds Phase II</t>
  </si>
  <si>
    <t>Adrobaa</t>
  </si>
  <si>
    <t>Municipal wide</t>
  </si>
  <si>
    <t>Construction of  1no. 2 Bedroom Semi-Detached Doctors' quarters at St. John of God Hospital - Duayaw Nkwanta</t>
  </si>
  <si>
    <t>Nkwanta</t>
  </si>
  <si>
    <t>TOTAL DACF-RFG</t>
  </si>
  <si>
    <t>ESTIMATES (GH¢)</t>
  </si>
  <si>
    <t>Acqua Culture</t>
  </si>
  <si>
    <t>TOTAL MAG</t>
  </si>
  <si>
    <t>UNICEF - Social Welfare and Community Development</t>
  </si>
  <si>
    <t>TOTAL DONOR</t>
  </si>
  <si>
    <t xml:space="preserve">GRAND- TOTAL </t>
  </si>
  <si>
    <t>2023 IGF BUDGET ESTIMATES</t>
  </si>
  <si>
    <t xml:space="preserve"> 2023 ESTIMATES         (GH¢)</t>
  </si>
  <si>
    <t>Donations(FUNERALS, WEDDING AND OTHERS)</t>
  </si>
  <si>
    <t>MUNICIPAL WIDE</t>
  </si>
  <si>
    <t>2023              ESTIMATES          (GH¢)</t>
  </si>
  <si>
    <t xml:space="preserve">  2023 GROUND RENT / CONCESSION BUDGET</t>
  </si>
  <si>
    <t>`</t>
  </si>
  <si>
    <t>Bredi &amp; Atrudrubesa</t>
  </si>
  <si>
    <t>SUB-TOTAL</t>
  </si>
  <si>
    <t>SUB -TOTAL</t>
  </si>
  <si>
    <t>Construction 1No. 3 semi-detached staff bungalow for heads of departments</t>
  </si>
  <si>
    <t>Duayaw nkwanta</t>
  </si>
  <si>
    <t>HRM</t>
  </si>
  <si>
    <t>Pay Utilities Charges</t>
  </si>
  <si>
    <t>12 Monthly bills</t>
  </si>
  <si>
    <t>Conduct routine quarterly maintenance and insure the official vehicle</t>
  </si>
  <si>
    <t>1 official vehicle</t>
  </si>
  <si>
    <t>office computers,printers and stationaries</t>
  </si>
  <si>
    <t>Maintain office equipment and purchase of stationaries</t>
  </si>
  <si>
    <t>Purchase fuel quaterly for the running of the official vehicles</t>
  </si>
  <si>
    <t>4 quarterly fuel purchase</t>
  </si>
  <si>
    <t>Organise monthly staff technical review meetings</t>
  </si>
  <si>
    <t>4 quarterly meetings</t>
  </si>
  <si>
    <t>Conduct routine farm and home visit by AEAs to give technical support to farmers and farmer groups</t>
  </si>
  <si>
    <t>3,744 farms and home visit conducted by 18 AEAs</t>
  </si>
  <si>
    <t>Carryout supervisory visits by MDA and MAOs</t>
  </si>
  <si>
    <t>1 MDA,6 MOAs conduct 624 supervisory visits</t>
  </si>
  <si>
    <t>Conduct PFJ field demonstration on maize,rice and vegetables</t>
  </si>
  <si>
    <t>2 demos each and field days</t>
  </si>
  <si>
    <t>Carryout yield assessment on major food crops</t>
  </si>
  <si>
    <t>2 assessment conducted</t>
  </si>
  <si>
    <t>GENERAL ADM</t>
  </si>
  <si>
    <t>AGRIC</t>
  </si>
  <si>
    <t>PPD</t>
  </si>
  <si>
    <t>SW &amp;CD</t>
  </si>
  <si>
    <t>REVENUE INFLOWS</t>
  </si>
  <si>
    <t>BUDGET ALLOCATION</t>
  </si>
  <si>
    <t xml:space="preserve">NO. </t>
  </si>
  <si>
    <t>INTERNALLY GENERATED FUND</t>
  </si>
  <si>
    <t>DACF</t>
  </si>
  <si>
    <t>DACF-RFG</t>
  </si>
  <si>
    <t>MP CF</t>
  </si>
  <si>
    <t>PWD CF</t>
  </si>
  <si>
    <t>ISS UNICEF</t>
  </si>
  <si>
    <t>Administrative &amp; Technical meetings</t>
  </si>
  <si>
    <t xml:space="preserve">2023  ESTIMATES         </t>
  </si>
  <si>
    <t>STATISTICS</t>
  </si>
  <si>
    <t>Others-SUB structure (2%)</t>
  </si>
  <si>
    <t xml:space="preserve">Construction of 1no. 3unit KG block at Adengo </t>
  </si>
  <si>
    <t>Construction  of 2No. SKIP Slab  at Yamfo</t>
  </si>
  <si>
    <t>YAMFO</t>
  </si>
  <si>
    <t>Maintenance of Peace and Security in the Municipality</t>
  </si>
  <si>
    <t>Construction of Yamfo market pavement phase 1</t>
  </si>
  <si>
    <t>2023 DACF ASSEMBLY BUDGET</t>
  </si>
  <si>
    <t>Procurement of tender document and adverts</t>
  </si>
  <si>
    <t xml:space="preserve"> 2023 MP'S COMMON FUND  BUDGET </t>
  </si>
  <si>
    <t>2023 MAG BUDGET</t>
  </si>
  <si>
    <t>Adengo</t>
  </si>
  <si>
    <t>Staff monitoring-Local Travels</t>
  </si>
  <si>
    <t>Seminars and coferences (Capacity building)</t>
  </si>
  <si>
    <t>Submision of official documents(RCC &amp;HEAD OF SERVICE)</t>
  </si>
  <si>
    <t>Stationeries and data for the department</t>
  </si>
  <si>
    <t>Training workshop for department staff</t>
  </si>
  <si>
    <t>Construction of Immigration Service Office at Duayaw Nkwanta</t>
  </si>
  <si>
    <t>Capacity Biulding Grant for various categories of staff and purchase of office equipment - DPAT Vi</t>
  </si>
  <si>
    <t>Construction 1No. 10 seater toilet facility at Terchire</t>
  </si>
  <si>
    <t>Extension of electricity to industrial area by M/S Washdan company Ltd</t>
  </si>
  <si>
    <t>Drilling of 4No. Boreholes fitted with hand pump at Yaw Nyarko, Atudrubesa CHPs, Mpensembi, &amp; Nkwadwofobehu</t>
  </si>
  <si>
    <t>Evacuation of refuse dump at Koforidua</t>
  </si>
  <si>
    <t>URB</t>
  </si>
  <si>
    <t>EDUC</t>
  </si>
  <si>
    <t>SWCD</t>
  </si>
  <si>
    <t>TCP</t>
  </si>
  <si>
    <t>BAC</t>
  </si>
  <si>
    <t>HEALTH</t>
  </si>
  <si>
    <t>STAT</t>
  </si>
  <si>
    <t>Purchase of LV Poles and other materials for extension of electricity</t>
  </si>
  <si>
    <t xml:space="preserve">Constructiong of 3No. Foot Bridges </t>
  </si>
  <si>
    <t>Procurement of construction material zonal council self help projects</t>
  </si>
  <si>
    <t xml:space="preserve"> Drilling and Construction of 3No. Boreholes</t>
  </si>
  <si>
    <t>Self Help projects (5%)</t>
  </si>
  <si>
    <t>District Response Initiative - Malaria &amp; HIV/AIDS (0.5%)</t>
  </si>
  <si>
    <t>FUEL( VISITORS)</t>
  </si>
  <si>
    <t xml:space="preserve">WORKS DEPARTMENT </t>
  </si>
  <si>
    <t xml:space="preserve"> Urban Roads</t>
  </si>
  <si>
    <t>Furnishing of office &amp; purchase of laptop and desktop</t>
  </si>
  <si>
    <t>MAG</t>
  </si>
  <si>
    <t>GOG-GOODS</t>
  </si>
  <si>
    <t>Marriage/Divorce/Church/Mosque Registration</t>
  </si>
  <si>
    <t>Electricity Charges &amp; Gas</t>
  </si>
  <si>
    <t>Purchase of 2No. Motor Bikes for Door to Door refuse collection</t>
  </si>
  <si>
    <t>Recurrent Expenditure &amp; Infrastructure (20%)</t>
  </si>
  <si>
    <t>District Educational Fund - Sponsorship for Needy but Brilliant Students(2%)</t>
  </si>
  <si>
    <t>SUB TOTAL</t>
  </si>
  <si>
    <t>DESCRETIONERY (70.5%)</t>
  </si>
  <si>
    <t>Constructiong of 1No. Culvet and upgrading of Adengo road</t>
  </si>
  <si>
    <t>Completion 1No. Maternity block at Mankraho</t>
  </si>
  <si>
    <t xml:space="preserve">Payment of Subcription fee </t>
  </si>
  <si>
    <t>Birth and Death</t>
  </si>
  <si>
    <t>Logistics support to Birth and Death Department</t>
  </si>
  <si>
    <t>GOG-SALARIES</t>
  </si>
  <si>
    <t>Increase awareness on the effect of child labour and worst forms of child labour</t>
  </si>
  <si>
    <t>Bomaa, Dwenase, Subonpang</t>
  </si>
  <si>
    <t>Education of Sexual and Gender based violence</t>
  </si>
  <si>
    <t>Nkwanta Bisa, Yamfo, Susuanso, Adrobaa</t>
  </si>
  <si>
    <t>Formation and Training of Child protection committee in Eight(8) communities</t>
  </si>
  <si>
    <t>Increase awareness on adolescent pregnancy and child marriage</t>
  </si>
  <si>
    <t>Bommoden, Subriso</t>
  </si>
  <si>
    <t>Writing of SER and monitoring of probationest</t>
  </si>
  <si>
    <t>Municipal Wide</t>
  </si>
  <si>
    <t>Monitoring of vulnerable groups (LEAP, PWDs) on inactive NHIS cards, malnutrition and children without birth registration</t>
  </si>
  <si>
    <t>Organise quarterly meetings with disabled persons in the Municipal</t>
  </si>
  <si>
    <t>Community Based Rehabilitation for the Disabled</t>
  </si>
  <si>
    <t>Train PWDs in Business Management</t>
  </si>
  <si>
    <t>Intensify Public Campaign on Disabilities( eg. The Disability Act/ Guidelines)</t>
  </si>
  <si>
    <t>Equip PWDs with employable Skills</t>
  </si>
  <si>
    <t>Procurement of 1No. Executive tables</t>
  </si>
  <si>
    <t>Procurement of 1No.  Swivel Chair</t>
  </si>
  <si>
    <t>Procurement of 1No.  Desktop Computer</t>
  </si>
  <si>
    <t>Procurement of 3no. Uninteruptible power source UPS)</t>
  </si>
  <si>
    <t>Assist Disabled persons to register under the NHIS, Identification, Registration and social planning for people with disabilities including children CWD</t>
  </si>
  <si>
    <t>Construction of 1No. Institutional Latrine (Six Seater KVIP)at Atudrobesa &amp; Bredi CHPS Compound (Retention)</t>
  </si>
  <si>
    <t>Construction of 1No. Institutional Latrine (Six Seater KVIP) at Subonpang Methodist Basic School</t>
  </si>
  <si>
    <t>Contruction of 1No. 10 seater WC , Drilling and mechanization of 1no.. Borehole at SEKESS (Retention)</t>
  </si>
  <si>
    <t>Monitoring and supervision of development projects (roads &amp; projects)</t>
  </si>
  <si>
    <t>Procurement of street light bulbs for zonal councils</t>
  </si>
  <si>
    <t>Purchase of cupboard, printer and photocopier machine</t>
  </si>
  <si>
    <t>Procurement of 1No. SCHMIDT Hammer</t>
  </si>
  <si>
    <t>Procurement of 1No.  Laptop Computer</t>
  </si>
  <si>
    <t>ON-GOING DPAT PROJECTS</t>
  </si>
  <si>
    <t>Yaw Nyarko, Atudrubesa, Mpensembi, &amp; Nkwadwofobehu</t>
  </si>
  <si>
    <t>Construction of Stands and  Changing Rooms for Astroturf Phase I</t>
  </si>
  <si>
    <t>GHANA PRODUCTIVE SAFETY NET</t>
  </si>
  <si>
    <t>Climate change programmes</t>
  </si>
  <si>
    <t>selected communities</t>
  </si>
  <si>
    <t>Monitoring and maintenance of safety net programme</t>
  </si>
  <si>
    <t>WASH PROGRAMMES ( IRC)</t>
  </si>
  <si>
    <t>Organised Townhall meeting on water related activities</t>
  </si>
  <si>
    <t>WASH IRC</t>
  </si>
  <si>
    <t>Tanoso, Duayaw Nkwanta,Terchire,  Asukese,Afrisipa, Buokrukruwa,Adongo &amp; Subonpang</t>
  </si>
  <si>
    <t>2023 ESTIMATES</t>
  </si>
  <si>
    <t>PWD -CF</t>
  </si>
  <si>
    <t>Furnishing of Assembly Conference Hall</t>
  </si>
  <si>
    <t>Completion MCE Residence Car Park</t>
  </si>
  <si>
    <t>1. RATE</t>
  </si>
  <si>
    <t>2. RENT</t>
  </si>
  <si>
    <t>3. LICENSES</t>
  </si>
  <si>
    <t>4. FEES</t>
  </si>
  <si>
    <t>5. FINES, PENALTIES AND FORFEITS</t>
  </si>
  <si>
    <t>6. LANDS &amp;ROYALTIES</t>
  </si>
  <si>
    <t>7. GRANTS</t>
  </si>
  <si>
    <t>Court Expenses</t>
  </si>
  <si>
    <t>Maintenance of Residential &amp; Office Accomodation,Drains and existing market facilities</t>
  </si>
  <si>
    <t>2023           ESTIMATES(GH¢)</t>
  </si>
  <si>
    <t>Herbalist License</t>
  </si>
  <si>
    <t>Liquor License</t>
  </si>
  <si>
    <t>Canopy/Chairs/ Bench</t>
  </si>
  <si>
    <t xml:space="preserve"> Dressmakers/Tailors </t>
  </si>
  <si>
    <t>Bill Boards/ Outdoor Advert</t>
  </si>
  <si>
    <t>Hearse/ Ambulance</t>
  </si>
  <si>
    <t xml:space="preserve">Barbering shop </t>
  </si>
  <si>
    <t>Car Washing Bay License</t>
  </si>
  <si>
    <t>Hair and Beauty service providers License</t>
  </si>
  <si>
    <t>PART D: PROJECT IMPLEMENTATION PLAN (PIP)</t>
  </si>
  <si>
    <t>PUBLIC INVESTMENT PLAN (PIP) FOR ON-GOING PROJECTS FOR THE MTEF (2023-2026)</t>
  </si>
  <si>
    <t xml:space="preserve">MMDA:  </t>
  </si>
  <si>
    <t xml:space="preserve">Funding Source: </t>
  </si>
  <si>
    <t>Approved Budget:</t>
  </si>
  <si>
    <t xml:space="preserve"># </t>
  </si>
  <si>
    <t xml:space="preserve">Code </t>
  </si>
  <si>
    <t xml:space="preserve">Project </t>
  </si>
  <si>
    <t xml:space="preserve">Contract </t>
  </si>
  <si>
    <t xml:space="preserve">% Work Done </t>
  </si>
  <si>
    <t xml:space="preserve"> Total </t>
  </si>
  <si>
    <t xml:space="preserve">Contract Sum  </t>
  </si>
  <si>
    <t xml:space="preserve">Actual </t>
  </si>
  <si>
    <t xml:space="preserve">Payment </t>
  </si>
  <si>
    <t xml:space="preserve">Outstanding Commitment </t>
  </si>
  <si>
    <t>Budget</t>
  </si>
  <si>
    <t>2024 Budget</t>
  </si>
  <si>
    <t>2025 Budget</t>
  </si>
  <si>
    <t>2026 Budget</t>
  </si>
  <si>
    <t xml:space="preserve">  </t>
  </si>
  <si>
    <t>PUBLIC INVESTMENT PLAN (PIP) FOR ON-GOING PROJECTS FOR THE MTEF -DP (2023-2026)</t>
  </si>
  <si>
    <t xml:space="preserve">PROPOSED PROJECTS FOR THE MTEF (2023-2026) – NEW PROJECTS </t>
  </si>
  <si>
    <t xml:space="preserve"> </t>
  </si>
  <si>
    <t xml:space="preserve">Project Name </t>
  </si>
  <si>
    <t xml:space="preserve">Project Description </t>
  </si>
  <si>
    <t xml:space="preserve">Proposed Funding Source </t>
  </si>
  <si>
    <t xml:space="preserve">Estimated Cost (GHS) </t>
  </si>
  <si>
    <t xml:space="preserve">Level of Project Preparation (i.e. Concept Note, Pre/Full Feasibility Studies or none) </t>
  </si>
  <si>
    <t>AGRIC - MAG</t>
  </si>
  <si>
    <t>GOG- CAPEX</t>
  </si>
  <si>
    <t>Procurement of Laptops and Desktop computers for MBA, and swivel chair</t>
  </si>
  <si>
    <t>Renovation of MBA &amp; MPO bungalow</t>
  </si>
  <si>
    <t>GOG ASSET TRANSFER</t>
  </si>
  <si>
    <t>2023 ESTIMATES (GH¢)</t>
  </si>
  <si>
    <t>Labour intensive public works programmes</t>
  </si>
  <si>
    <t>Construction of footbridge and culvet along flood prune areas: tanokrom, tanoano,krofom,mesukrom and baffoekrom</t>
  </si>
  <si>
    <t>REVISED BUDGET</t>
  </si>
  <si>
    <t>SUPPLEMENTARY BUDGET</t>
  </si>
  <si>
    <t>SUPPLEMENTARY</t>
  </si>
  <si>
    <t xml:space="preserve">Licences of Business </t>
  </si>
  <si>
    <t>Sales of building permit jacket</t>
  </si>
  <si>
    <t>Slaughter House/ Abattoir</t>
  </si>
  <si>
    <t>Supply of 540 dual desk to school in the municipality</t>
  </si>
  <si>
    <t>Reshaping and grading of roads in the municipality</t>
  </si>
  <si>
    <t>Construction and Installation 1No. Traffic Light at Duayaw Nkwanta</t>
  </si>
  <si>
    <t>Procurement of computers and accessories</t>
  </si>
  <si>
    <t>TNMA</t>
  </si>
  <si>
    <t>Construction of storm drain at Duayaw Nkwanta Zongo</t>
  </si>
  <si>
    <t>Construction of locable market stores at duayaw nkwanta lorry station</t>
  </si>
  <si>
    <t>2023 MID YEAR REVISED COMPOSITE BUDGET ESTIMATES</t>
  </si>
  <si>
    <t>GOODS AND SERVICES</t>
  </si>
  <si>
    <t>Bitumen Surfacing of Duayaw Nkwanta residency roads</t>
  </si>
  <si>
    <t>Campso</t>
  </si>
  <si>
    <t xml:space="preserve">Completion of 2unit KG block with Ancillary facilities at Tanoso Presby </t>
  </si>
  <si>
    <t>ACTUAL AS AT JUNE</t>
  </si>
  <si>
    <t xml:space="preserve">2023 DRAFT REVISED COMPOSITE BUDGET </t>
  </si>
  <si>
    <t>Construction of lockable market store at Duayaw Nkwanta lorry park</t>
  </si>
  <si>
    <t>ADENGO,RUBI,CAMPSO</t>
  </si>
  <si>
    <t>Mineral Royalties</t>
  </si>
  <si>
    <t>Supply of farm Tools, Equipment and Materials</t>
  </si>
  <si>
    <t>Survey and demarcation of land at 3 sites</t>
  </si>
  <si>
    <t>Supply of Coconut and oil palm seedlings and viable seeds</t>
  </si>
  <si>
    <t>Construction of 3No. Creches and 3No.Toilet facility</t>
  </si>
  <si>
    <t>Ration-patrols for galamsey activities in the municipality</t>
  </si>
  <si>
    <t>Reshaping and grading  of roads in the Municipality</t>
  </si>
  <si>
    <t>GOG - COMPENSATION (ESTABLISHED POST)</t>
  </si>
  <si>
    <t>Municipality</t>
  </si>
  <si>
    <r>
      <t>MANDATORY ALLOCATIONS (9.5</t>
    </r>
    <r>
      <rPr>
        <b/>
        <strike/>
        <sz val="12"/>
        <rFont val="Tahoma"/>
        <family val="2"/>
      </rPr>
      <t>%)</t>
    </r>
  </si>
  <si>
    <r>
      <t xml:space="preserve">Funds to cater for eventualities and unplanned projects - Contigency                                                      </t>
    </r>
    <r>
      <rPr>
        <b/>
        <sz val="12"/>
        <rFont val="Tahoma"/>
        <family val="2"/>
      </rPr>
      <t xml:space="preserve"> </t>
    </r>
  </si>
  <si>
    <t xml:space="preserve"> 2023 DPAT/DDF / DACF-RFG BUDGET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</si>
</sst>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8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8"/>
      <color theme="1"/>
      <name val="Tahoma"/>
      <family val="2"/>
    </font>
    <font>
      <b/>
      <sz val="14"/>
      <color rgb="FF000000"/>
      <name val="Tahoma"/>
      <family val="2"/>
    </font>
    <font>
      <sz val="12"/>
      <color theme="1"/>
      <name val="Arial"/>
      <family val="2"/>
    </font>
    <font>
      <sz val="14"/>
      <name val="Tahoma"/>
      <family val="2"/>
    </font>
    <font>
      <sz val="16"/>
      <color rgb="FF2E74B5"/>
      <name val="Arial"/>
      <family val="2"/>
    </font>
    <font>
      <sz val="10"/>
      <color theme="1"/>
      <name val="Arial"/>
      <family val="2"/>
    </font>
    <font>
      <sz val="18"/>
      <color theme="1"/>
      <name val="Calibri"/>
      <family val="2"/>
      <scheme val="minor"/>
    </font>
    <font>
      <sz val="18"/>
      <name val="Tahoma"/>
      <family val="2"/>
    </font>
    <font>
      <b/>
      <sz val="18"/>
      <name val="Tahoma"/>
      <family val="2"/>
    </font>
    <font>
      <sz val="18"/>
      <color theme="1"/>
      <name val="Arial"/>
      <family val="2"/>
    </font>
    <font>
      <sz val="18"/>
      <color theme="1"/>
      <name val="Tahoma"/>
      <family val="2"/>
    </font>
    <font>
      <sz val="18"/>
      <name val="Times New Roman"/>
      <family val="1"/>
    </font>
    <font>
      <sz val="18"/>
      <color rgb="FF000000"/>
      <name val="Tahoma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8"/>
      <color theme="1"/>
      <name val="Arial Black"/>
      <family val="2"/>
    </font>
    <font>
      <b/>
      <sz val="18"/>
      <color theme="1"/>
      <name val="Arial"/>
      <family val="2"/>
    </font>
    <font>
      <sz val="12"/>
      <color theme="1"/>
      <name val="Calibri"/>
      <family val="2"/>
      <scheme val="minor"/>
    </font>
    <font>
      <sz val="12"/>
      <name val="Arial Narrow"/>
      <family val="2"/>
    </font>
    <font>
      <sz val="12"/>
      <name val="Tahoma"/>
      <family val="2"/>
    </font>
    <font>
      <b/>
      <sz val="12"/>
      <color rgb="FFFF0000"/>
      <name val="Book Antiqua"/>
      <family val="1"/>
    </font>
    <font>
      <b/>
      <sz val="12"/>
      <color rgb="FFFF0000"/>
      <name val="Tahoma"/>
      <family val="2"/>
    </font>
    <font>
      <b/>
      <sz val="12"/>
      <color rgb="FFFF0000"/>
      <name val="Calibri"/>
      <family val="2"/>
      <scheme val="minor"/>
    </font>
    <font>
      <sz val="12"/>
      <name val="Arial"/>
      <family val="2"/>
    </font>
    <font>
      <b/>
      <sz val="10"/>
      <color rgb="FFFF000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10"/>
      <color rgb="FF000000"/>
      <name val="Tahoma"/>
      <family val="2"/>
    </font>
    <font>
      <b/>
      <sz val="14"/>
      <color theme="1"/>
      <name val="Tahoma"/>
      <family val="2"/>
    </font>
    <font>
      <sz val="14"/>
      <color theme="1"/>
      <name val="Calibri"/>
      <family val="2"/>
      <scheme val="minor"/>
    </font>
    <font>
      <b/>
      <sz val="14"/>
      <name val="Tahoma"/>
      <family val="2"/>
    </font>
    <font>
      <b/>
      <sz val="14"/>
      <color rgb="FFFF0000"/>
      <name val="Tahoma"/>
      <family val="2"/>
    </font>
    <font>
      <b/>
      <sz val="14"/>
      <name val="Times New Roman"/>
      <family val="1"/>
    </font>
    <font>
      <sz val="14"/>
      <color theme="1"/>
      <name val="Tahoma"/>
      <family val="2"/>
    </font>
    <font>
      <sz val="14"/>
      <name val="Times New Roman"/>
      <family val="1"/>
    </font>
    <font>
      <sz val="14"/>
      <color rgb="FF000000"/>
      <name val="Tahoma"/>
      <family val="2"/>
    </font>
    <font>
      <sz val="16"/>
      <color rgb="FF000000"/>
      <name val="Tahoma"/>
      <family val="2"/>
    </font>
    <font>
      <sz val="16"/>
      <name val="Tahoma"/>
      <family val="2"/>
    </font>
    <font>
      <b/>
      <sz val="16"/>
      <name val="Tahoma"/>
      <family val="2"/>
    </font>
    <font>
      <b/>
      <sz val="16"/>
      <color rgb="FFFF0000"/>
      <name val="Tahoma"/>
      <family val="2"/>
    </font>
    <font>
      <sz val="16"/>
      <color theme="1"/>
      <name val="Tahoma"/>
      <family val="2"/>
    </font>
    <font>
      <sz val="16"/>
      <color theme="1"/>
      <name val="Calibri"/>
      <family val="2"/>
      <scheme val="minor"/>
    </font>
    <font>
      <sz val="16"/>
      <name val="Times New Roman"/>
      <family val="1"/>
    </font>
    <font>
      <b/>
      <sz val="16"/>
      <color rgb="FF000000"/>
      <name val="Times New Roman"/>
      <family val="1"/>
    </font>
    <font>
      <b/>
      <sz val="16"/>
      <name val="Times New Roman"/>
      <family val="1"/>
    </font>
    <font>
      <b/>
      <sz val="24"/>
      <color theme="1"/>
      <name val="Tahoma"/>
      <family val="2"/>
    </font>
    <font>
      <b/>
      <sz val="24"/>
      <name val="Times New Roman"/>
      <family val="1"/>
    </font>
    <font>
      <b/>
      <sz val="11"/>
      <name val="Tahoma"/>
      <family val="2"/>
    </font>
    <font>
      <sz val="10"/>
      <color theme="1"/>
      <name val="Calibri"/>
      <family val="2"/>
      <scheme val="minor"/>
    </font>
    <font>
      <sz val="10"/>
      <color theme="1"/>
      <name val="Tahoma"/>
      <family val="2"/>
    </font>
    <font>
      <b/>
      <sz val="12"/>
      <name val="Tahoma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sz val="12"/>
      <color theme="1"/>
      <name val="Tahoma"/>
      <family val="2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ahoma"/>
      <family val="2"/>
    </font>
    <font>
      <sz val="12"/>
      <color rgb="FF000000"/>
      <name val="Tahoma"/>
      <family val="2"/>
    </font>
    <font>
      <b/>
      <sz val="12"/>
      <color rgb="FFFF0000"/>
      <name val="Arial Black"/>
      <family val="2"/>
    </font>
    <font>
      <b/>
      <strike/>
      <sz val="12"/>
      <name val="Tahoma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Arial Black"/>
      <family val="2"/>
    </font>
    <font>
      <b/>
      <sz val="11"/>
      <color rgb="FFFF0000"/>
      <name val="Tahoma"/>
      <family val="2"/>
    </font>
    <font>
      <b/>
      <sz val="14"/>
      <color rgb="FFFF0000"/>
      <name val="Arial Narrow"/>
      <family val="2"/>
    </font>
    <font>
      <b/>
      <sz val="14"/>
      <name val="Arial Narrow"/>
      <family val="2"/>
    </font>
    <font>
      <sz val="14"/>
      <color rgb="FF000000"/>
      <name val="Calibri"/>
      <family val="2"/>
    </font>
    <font>
      <sz val="14"/>
      <name val="Arial Narrow"/>
      <family val="2"/>
    </font>
    <font>
      <sz val="14"/>
      <color rgb="FF000000"/>
      <name val="Book Antiqua"/>
      <family val="1"/>
    </font>
    <font>
      <b/>
      <sz val="14"/>
      <color rgb="FFFF0000"/>
      <name val="Book Antiqua"/>
      <family val="1"/>
    </font>
    <font>
      <sz val="14"/>
      <name val="Book Antiqua"/>
      <family val="1"/>
    </font>
    <font>
      <sz val="14"/>
      <color rgb="FF000000"/>
      <name val="Arial Narrow"/>
      <family val="2"/>
    </font>
    <font>
      <b/>
      <sz val="14"/>
      <color rgb="FFFF0000"/>
      <name val="Calibri"/>
      <family val="2"/>
      <scheme val="minor"/>
    </font>
    <font>
      <sz val="14"/>
      <name val="Calibri"/>
      <family val="2"/>
      <scheme val="minor"/>
    </font>
    <font>
      <sz val="14"/>
      <color rgb="FFFF0000"/>
      <name val="Tahoma"/>
      <family val="2"/>
    </font>
    <font>
      <sz val="14"/>
      <color rgb="FFFF0000"/>
      <name val="Calibri"/>
      <family val="2"/>
      <scheme val="minor"/>
    </font>
    <font>
      <sz val="14"/>
      <color rgb="FF000000"/>
      <name val="Arial"/>
      <family val="2"/>
    </font>
    <font>
      <b/>
      <sz val="14"/>
      <color rgb="FF00000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0">
    <xf numFmtId="0" fontId="0" fillId="0" borderId="0" xfId="0"/>
    <xf numFmtId="43" fontId="0" fillId="0" borderId="0" xfId="0" applyNumberFormat="1"/>
    <xf numFmtId="43" fontId="0" fillId="0" borderId="0" xfId="1" applyFont="1"/>
    <xf numFmtId="43" fontId="0" fillId="2" borderId="0" xfId="1" applyFont="1" applyFill="1"/>
    <xf numFmtId="4" fontId="5" fillId="0" borderId="6" xfId="0" applyNumberFormat="1" applyFont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/>
    <xf numFmtId="43" fontId="10" fillId="0" borderId="0" xfId="0" applyNumberFormat="1" applyFont="1"/>
    <xf numFmtId="0" fontId="16" fillId="0" borderId="4" xfId="0" applyFont="1" applyBorder="1"/>
    <xf numFmtId="0" fontId="11" fillId="0" borderId="4" xfId="0" applyFont="1" applyBorder="1" applyAlignment="1">
      <alignment horizontal="center" vertical="center"/>
    </xf>
    <xf numFmtId="43" fontId="11" fillId="0" borderId="4" xfId="0" applyNumberFormat="1" applyFont="1" applyBorder="1" applyAlignment="1">
      <alignment horizontal="center" vertical="center"/>
    </xf>
    <xf numFmtId="0" fontId="4" fillId="0" borderId="4" xfId="0" applyFont="1" applyBorder="1"/>
    <xf numFmtId="0" fontId="11" fillId="0" borderId="4" xfId="0" applyFont="1" applyBorder="1" applyAlignment="1">
      <alignment horizontal="center" vertical="top" wrapText="1"/>
    </xf>
    <xf numFmtId="0" fontId="11" fillId="0" borderId="4" xfId="0" applyFont="1" applyBorder="1"/>
    <xf numFmtId="0" fontId="11" fillId="0" borderId="4" xfId="0" applyFont="1" applyBorder="1" applyAlignment="1">
      <alignment horizontal="center"/>
    </xf>
    <xf numFmtId="43" fontId="11" fillId="0" borderId="4" xfId="1" applyFont="1" applyFill="1" applyBorder="1" applyAlignment="1" applyProtection="1"/>
    <xf numFmtId="43" fontId="11" fillId="0" borderId="4" xfId="0" applyNumberFormat="1" applyFont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43" fontId="12" fillId="0" borderId="4" xfId="0" applyNumberFormat="1" applyFont="1" applyBorder="1"/>
    <xf numFmtId="0" fontId="12" fillId="0" borderId="4" xfId="0" applyFont="1" applyBorder="1"/>
    <xf numFmtId="0" fontId="12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wrapText="1"/>
    </xf>
    <xf numFmtId="0" fontId="17" fillId="0" borderId="4" xfId="0" applyFont="1" applyBorder="1"/>
    <xf numFmtId="0" fontId="11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43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top" wrapText="1"/>
    </xf>
    <xf numFmtId="0" fontId="14" fillId="0" borderId="4" xfId="0" applyFont="1" applyBorder="1"/>
    <xf numFmtId="0" fontId="19" fillId="0" borderId="0" xfId="0" applyFont="1"/>
    <xf numFmtId="0" fontId="13" fillId="0" borderId="0" xfId="0" applyFont="1"/>
    <xf numFmtId="43" fontId="13" fillId="0" borderId="0" xfId="1" applyFont="1"/>
    <xf numFmtId="43" fontId="20" fillId="0" borderId="0" xfId="1" applyFont="1"/>
    <xf numFmtId="0" fontId="21" fillId="0" borderId="0" xfId="0" applyFont="1"/>
    <xf numFmtId="0" fontId="22" fillId="3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43" fontId="25" fillId="0" borderId="1" xfId="0" applyNumberFormat="1" applyFont="1" applyBorder="1" applyAlignment="1">
      <alignment horizontal="center"/>
    </xf>
    <xf numFmtId="43" fontId="24" fillId="0" borderId="1" xfId="0" applyNumberFormat="1" applyFont="1" applyBorder="1"/>
    <xf numFmtId="0" fontId="6" fillId="3" borderId="1" xfId="0" applyFont="1" applyFill="1" applyBorder="1"/>
    <xf numFmtId="43" fontId="28" fillId="0" borderId="1" xfId="1" applyFont="1" applyBorder="1"/>
    <xf numFmtId="0" fontId="31" fillId="3" borderId="1" xfId="0" applyFont="1" applyFill="1" applyBorder="1" applyAlignment="1">
      <alignment horizontal="center"/>
    </xf>
    <xf numFmtId="43" fontId="29" fillId="3" borderId="1" xfId="1" applyFont="1" applyFill="1" applyBorder="1" applyAlignment="1" applyProtection="1">
      <alignment horizontal="left" wrapText="1"/>
    </xf>
    <xf numFmtId="0" fontId="30" fillId="3" borderId="1" xfId="0" applyFont="1" applyFill="1" applyBorder="1" applyAlignment="1">
      <alignment horizontal="left" wrapText="1"/>
    </xf>
    <xf numFmtId="43" fontId="30" fillId="3" borderId="1" xfId="1" applyFont="1" applyFill="1" applyBorder="1" applyAlignment="1" applyProtection="1">
      <alignment horizontal="left" wrapText="1"/>
    </xf>
    <xf numFmtId="43" fontId="30" fillId="3" borderId="2" xfId="1" applyFont="1" applyFill="1" applyBorder="1" applyAlignment="1" applyProtection="1">
      <alignment horizontal="left" wrapText="1"/>
    </xf>
    <xf numFmtId="43" fontId="28" fillId="3" borderId="1" xfId="1" applyFont="1" applyFill="1" applyBorder="1" applyAlignment="1" applyProtection="1">
      <alignment horizontal="left" wrapText="1"/>
    </xf>
    <xf numFmtId="43" fontId="26" fillId="0" borderId="1" xfId="0" applyNumberFormat="1" applyFont="1" applyBorder="1"/>
    <xf numFmtId="0" fontId="32" fillId="0" borderId="0" xfId="0" applyFont="1"/>
    <xf numFmtId="0" fontId="33" fillId="0" borderId="0" xfId="0" applyFont="1"/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43" fontId="7" fillId="0" borderId="0" xfId="0" applyNumberFormat="1" applyFont="1" applyAlignment="1">
      <alignment horizontal="center" vertical="center"/>
    </xf>
    <xf numFmtId="0" fontId="7" fillId="3" borderId="1" xfId="0" applyFont="1" applyFill="1" applyBorder="1" applyAlignment="1">
      <alignment horizontal="left" wrapText="1"/>
    </xf>
    <xf numFmtId="43" fontId="34" fillId="0" borderId="0" xfId="1" applyFont="1" applyFill="1" applyBorder="1" applyAlignment="1" applyProtection="1">
      <alignment vertical="center"/>
    </xf>
    <xf numFmtId="43" fontId="35" fillId="0" borderId="0" xfId="1" applyFont="1" applyFill="1" applyBorder="1" applyAlignment="1" applyProtection="1">
      <alignment vertical="center"/>
    </xf>
    <xf numFmtId="43" fontId="7" fillId="0" borderId="0" xfId="1" applyFont="1" applyFill="1" applyBorder="1" applyAlignment="1" applyProtection="1">
      <alignment vertical="center"/>
    </xf>
    <xf numFmtId="43" fontId="7" fillId="3" borderId="0" xfId="1" applyFont="1" applyFill="1" applyBorder="1" applyAlignment="1" applyProtection="1">
      <alignment vertical="center"/>
    </xf>
    <xf numFmtId="0" fontId="7" fillId="0" borderId="0" xfId="0" applyFont="1" applyAlignment="1">
      <alignment horizontal="center" vertical="top"/>
    </xf>
    <xf numFmtId="43" fontId="33" fillId="0" borderId="0" xfId="0" applyNumberFormat="1" applyFont="1"/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top" wrapText="1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43" fontId="33" fillId="0" borderId="0" xfId="0" applyNumberFormat="1" applyFont="1" applyAlignment="1">
      <alignment vertical="center"/>
    </xf>
    <xf numFmtId="43" fontId="37" fillId="0" borderId="0" xfId="1" applyFont="1" applyBorder="1"/>
    <xf numFmtId="0" fontId="34" fillId="3" borderId="4" xfId="0" applyFont="1" applyFill="1" applyBorder="1"/>
    <xf numFmtId="0" fontId="7" fillId="3" borderId="4" xfId="0" applyFont="1" applyFill="1" applyBorder="1" applyAlignment="1">
      <alignment horizontal="center" vertical="top" wrapText="1"/>
    </xf>
    <xf numFmtId="0" fontId="39" fillId="3" borderId="1" xfId="0" applyFont="1" applyFill="1" applyBorder="1" applyAlignment="1">
      <alignment horizontal="center"/>
    </xf>
    <xf numFmtId="43" fontId="7" fillId="3" borderId="1" xfId="1" applyFont="1" applyFill="1" applyBorder="1" applyAlignment="1" applyProtection="1">
      <alignment horizontal="left" wrapText="1"/>
    </xf>
    <xf numFmtId="43" fontId="7" fillId="3" borderId="2" xfId="1" applyFont="1" applyFill="1" applyBorder="1" applyAlignment="1" applyProtection="1">
      <alignment horizontal="left" wrapText="1"/>
    </xf>
    <xf numFmtId="0" fontId="7" fillId="3" borderId="4" xfId="0" applyFont="1" applyFill="1" applyBorder="1" applyAlignment="1">
      <alignment horizontal="center" vertical="center"/>
    </xf>
    <xf numFmtId="0" fontId="34" fillId="3" borderId="1" xfId="0" applyFont="1" applyFill="1" applyBorder="1" applyAlignment="1">
      <alignment horizontal="left" wrapText="1"/>
    </xf>
    <xf numFmtId="0" fontId="39" fillId="3" borderId="4" xfId="0" applyFont="1" applyFill="1" applyBorder="1" applyAlignment="1">
      <alignment horizontal="center"/>
    </xf>
    <xf numFmtId="43" fontId="39" fillId="0" borderId="4" xfId="0" applyNumberFormat="1" applyFont="1" applyBorder="1"/>
    <xf numFmtId="0" fontId="34" fillId="3" borderId="1" xfId="0" applyFont="1" applyFill="1" applyBorder="1" applyAlignment="1">
      <alignment horizontal="left"/>
    </xf>
    <xf numFmtId="0" fontId="7" fillId="3" borderId="1" xfId="0" applyFont="1" applyFill="1" applyBorder="1"/>
    <xf numFmtId="0" fontId="7" fillId="3" borderId="2" xfId="0" applyFont="1" applyFill="1" applyBorder="1"/>
    <xf numFmtId="0" fontId="39" fillId="0" borderId="4" xfId="0" applyFont="1" applyBorder="1"/>
    <xf numFmtId="43" fontId="34" fillId="3" borderId="1" xfId="1" applyFont="1" applyFill="1" applyBorder="1" applyAlignment="1" applyProtection="1">
      <alignment horizontal="left" wrapText="1"/>
    </xf>
    <xf numFmtId="43" fontId="34" fillId="3" borderId="2" xfId="1" applyFont="1" applyFill="1" applyBorder="1" applyAlignment="1" applyProtection="1">
      <alignment horizontal="left" wrapText="1"/>
    </xf>
    <xf numFmtId="0" fontId="39" fillId="3" borderId="4" xfId="0" applyFont="1" applyFill="1" applyBorder="1"/>
    <xf numFmtId="0" fontId="7" fillId="0" borderId="4" xfId="0" applyFont="1" applyBorder="1" applyAlignment="1">
      <alignment horizontal="center" vertical="center"/>
    </xf>
    <xf numFmtId="43" fontId="35" fillId="3" borderId="2" xfId="1" applyFont="1" applyFill="1" applyBorder="1" applyAlignment="1" applyProtection="1">
      <alignment horizontal="left" wrapText="1"/>
    </xf>
    <xf numFmtId="0" fontId="7" fillId="3" borderId="1" xfId="0" applyFont="1" applyFill="1" applyBorder="1" applyAlignment="1">
      <alignment horizontal="center"/>
    </xf>
    <xf numFmtId="43" fontId="7" fillId="0" borderId="4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/>
    </xf>
    <xf numFmtId="43" fontId="35" fillId="3" borderId="1" xfId="1" applyFont="1" applyFill="1" applyBorder="1" applyAlignment="1" applyProtection="1">
      <alignment horizontal="left" wrapText="1"/>
    </xf>
    <xf numFmtId="0" fontId="40" fillId="3" borderId="1" xfId="0" applyFont="1" applyFill="1" applyBorder="1" applyAlignment="1">
      <alignment horizontal="center"/>
    </xf>
    <xf numFmtId="43" fontId="41" fillId="3" borderId="1" xfId="1" applyFont="1" applyFill="1" applyBorder="1" applyAlignment="1" applyProtection="1">
      <alignment horizontal="left" wrapText="1"/>
    </xf>
    <xf numFmtId="43" fontId="42" fillId="3" borderId="1" xfId="1" applyFont="1" applyFill="1" applyBorder="1" applyAlignment="1" applyProtection="1">
      <alignment horizontal="left" wrapText="1"/>
    </xf>
    <xf numFmtId="43" fontId="42" fillId="3" borderId="2" xfId="1" applyFont="1" applyFill="1" applyBorder="1" applyAlignment="1" applyProtection="1">
      <alignment horizontal="left" wrapText="1"/>
    </xf>
    <xf numFmtId="0" fontId="42" fillId="3" borderId="1" xfId="0" applyFont="1" applyFill="1" applyBorder="1" applyAlignment="1">
      <alignment horizontal="left" wrapText="1"/>
    </xf>
    <xf numFmtId="43" fontId="43" fillId="3" borderId="1" xfId="1" applyFont="1" applyFill="1" applyBorder="1" applyAlignment="1" applyProtection="1">
      <alignment horizontal="left" wrapText="1"/>
    </xf>
    <xf numFmtId="0" fontId="44" fillId="3" borderId="1" xfId="0" applyFont="1" applyFill="1" applyBorder="1"/>
    <xf numFmtId="0" fontId="41" fillId="3" borderId="1" xfId="0" applyFont="1" applyFill="1" applyBorder="1" applyAlignment="1">
      <alignment horizontal="center" vertical="top"/>
    </xf>
    <xf numFmtId="0" fontId="41" fillId="3" borderId="1" xfId="0" applyFont="1" applyFill="1" applyBorder="1" applyAlignment="1">
      <alignment horizontal="center" vertical="top" wrapText="1"/>
    </xf>
    <xf numFmtId="0" fontId="41" fillId="3" borderId="1" xfId="0" applyFont="1" applyFill="1" applyBorder="1" applyAlignment="1">
      <alignment horizontal="center" vertical="center" wrapText="1"/>
    </xf>
    <xf numFmtId="0" fontId="41" fillId="3" borderId="2" xfId="0" applyFont="1" applyFill="1" applyBorder="1" applyAlignment="1">
      <alignment horizontal="center" vertical="top" wrapText="1"/>
    </xf>
    <xf numFmtId="0" fontId="41" fillId="3" borderId="1" xfId="0" applyFont="1" applyFill="1" applyBorder="1" applyAlignment="1">
      <alignment horizontal="center"/>
    </xf>
    <xf numFmtId="0" fontId="42" fillId="3" borderId="1" xfId="0" applyFont="1" applyFill="1" applyBorder="1" applyAlignment="1">
      <alignment horizontal="left"/>
    </xf>
    <xf numFmtId="9" fontId="42" fillId="3" borderId="1" xfId="0" applyNumberFormat="1" applyFont="1" applyFill="1" applyBorder="1" applyAlignment="1">
      <alignment horizontal="left"/>
    </xf>
    <xf numFmtId="9" fontId="42" fillId="3" borderId="2" xfId="0" applyNumberFormat="1" applyFont="1" applyFill="1" applyBorder="1" applyAlignment="1">
      <alignment horizontal="left"/>
    </xf>
    <xf numFmtId="0" fontId="41" fillId="3" borderId="1" xfId="0" applyFont="1" applyFill="1" applyBorder="1" applyAlignment="1">
      <alignment wrapText="1"/>
    </xf>
    <xf numFmtId="43" fontId="41" fillId="3" borderId="1" xfId="1" applyFont="1" applyFill="1" applyBorder="1" applyAlignment="1" applyProtection="1"/>
    <xf numFmtId="43" fontId="41" fillId="3" borderId="2" xfId="1" applyFont="1" applyFill="1" applyBorder="1" applyAlignment="1" applyProtection="1"/>
    <xf numFmtId="0" fontId="42" fillId="3" borderId="1" xfId="0" applyFont="1" applyFill="1" applyBorder="1" applyAlignment="1">
      <alignment horizontal="center"/>
    </xf>
    <xf numFmtId="43" fontId="42" fillId="3" borderId="1" xfId="1" applyFont="1" applyFill="1" applyBorder="1" applyAlignment="1" applyProtection="1">
      <alignment horizontal="center"/>
    </xf>
    <xf numFmtId="43" fontId="42" fillId="3" borderId="2" xfId="1" applyFont="1" applyFill="1" applyBorder="1" applyAlignment="1" applyProtection="1">
      <alignment horizontal="center"/>
    </xf>
    <xf numFmtId="43" fontId="42" fillId="3" borderId="1" xfId="1" applyFont="1" applyFill="1" applyBorder="1" applyAlignment="1" applyProtection="1"/>
    <xf numFmtId="43" fontId="41" fillId="3" borderId="1" xfId="1" applyFont="1" applyFill="1" applyBorder="1" applyAlignment="1" applyProtection="1">
      <alignment horizontal="center"/>
    </xf>
    <xf numFmtId="43" fontId="41" fillId="3" borderId="2" xfId="1" applyFont="1" applyFill="1" applyBorder="1" applyAlignment="1" applyProtection="1">
      <alignment horizontal="center"/>
    </xf>
    <xf numFmtId="43" fontId="43" fillId="3" borderId="1" xfId="1" applyFont="1" applyFill="1" applyBorder="1" applyAlignment="1" applyProtection="1">
      <alignment horizontal="center"/>
    </xf>
    <xf numFmtId="43" fontId="43" fillId="3" borderId="2" xfId="1" applyFont="1" applyFill="1" applyBorder="1" applyAlignment="1" applyProtection="1">
      <alignment horizontal="center"/>
    </xf>
    <xf numFmtId="0" fontId="42" fillId="3" borderId="1" xfId="0" applyFont="1" applyFill="1" applyBorder="1"/>
    <xf numFmtId="43" fontId="43" fillId="3" borderId="2" xfId="1" applyFont="1" applyFill="1" applyBorder="1" applyAlignment="1" applyProtection="1">
      <alignment horizontal="left" wrapText="1"/>
    </xf>
    <xf numFmtId="43" fontId="41" fillId="3" borderId="2" xfId="1" applyFont="1" applyFill="1" applyBorder="1" applyAlignment="1" applyProtection="1">
      <alignment horizontal="left" wrapText="1"/>
    </xf>
    <xf numFmtId="0" fontId="41" fillId="3" borderId="1" xfId="0" applyFont="1" applyFill="1" applyBorder="1" applyAlignment="1">
      <alignment horizontal="center" vertical="center"/>
    </xf>
    <xf numFmtId="43" fontId="41" fillId="3" borderId="1" xfId="1" applyFont="1" applyFill="1" applyBorder="1" applyAlignment="1" applyProtection="1">
      <alignment horizontal="center" vertical="center"/>
    </xf>
    <xf numFmtId="43" fontId="41" fillId="3" borderId="2" xfId="1" applyFont="1" applyFill="1" applyBorder="1" applyAlignment="1" applyProtection="1">
      <alignment horizontal="center" vertical="center"/>
    </xf>
    <xf numFmtId="43" fontId="41" fillId="3" borderId="1" xfId="1" applyFont="1" applyFill="1" applyBorder="1" applyAlignment="1" applyProtection="1">
      <alignment wrapText="1"/>
    </xf>
    <xf numFmtId="43" fontId="41" fillId="3" borderId="1" xfId="1" applyFont="1" applyFill="1" applyBorder="1" applyAlignment="1" applyProtection="1">
      <alignment horizontal="right"/>
    </xf>
    <xf numFmtId="43" fontId="41" fillId="3" borderId="2" xfId="1" applyFont="1" applyFill="1" applyBorder="1" applyAlignment="1" applyProtection="1">
      <alignment horizontal="right"/>
    </xf>
    <xf numFmtId="43" fontId="43" fillId="3" borderId="1" xfId="1" applyFont="1" applyFill="1" applyBorder="1" applyAlignment="1" applyProtection="1"/>
    <xf numFmtId="43" fontId="43" fillId="3" borderId="1" xfId="0" applyNumberFormat="1" applyFont="1" applyFill="1" applyBorder="1"/>
    <xf numFmtId="0" fontId="42" fillId="3" borderId="1" xfId="0" applyFont="1" applyFill="1" applyBorder="1" applyAlignment="1">
      <alignment wrapText="1"/>
    </xf>
    <xf numFmtId="0" fontId="42" fillId="3" borderId="2" xfId="0" applyFont="1" applyFill="1" applyBorder="1" applyAlignment="1">
      <alignment wrapText="1"/>
    </xf>
    <xf numFmtId="43" fontId="41" fillId="3" borderId="2" xfId="1" applyFont="1" applyFill="1" applyBorder="1" applyAlignment="1" applyProtection="1">
      <alignment wrapText="1"/>
    </xf>
    <xf numFmtId="43" fontId="42" fillId="3" borderId="2" xfId="0" applyNumberFormat="1" applyFont="1" applyFill="1" applyBorder="1"/>
    <xf numFmtId="43" fontId="42" fillId="3" borderId="1" xfId="1" applyFont="1" applyFill="1" applyBorder="1" applyAlignment="1" applyProtection="1">
      <alignment wrapText="1"/>
    </xf>
    <xf numFmtId="43" fontId="46" fillId="3" borderId="2" xfId="1" applyFont="1" applyFill="1" applyBorder="1" applyAlignment="1" applyProtection="1">
      <alignment horizontal="center"/>
    </xf>
    <xf numFmtId="0" fontId="46" fillId="3" borderId="1" xfId="0" applyFont="1" applyFill="1" applyBorder="1" applyAlignment="1">
      <alignment horizontal="center"/>
    </xf>
    <xf numFmtId="0" fontId="46" fillId="3" borderId="1" xfId="0" applyFont="1" applyFill="1" applyBorder="1" applyAlignment="1">
      <alignment horizontal="center" vertical="top"/>
    </xf>
    <xf numFmtId="0" fontId="46" fillId="3" borderId="1" xfId="0" applyFont="1" applyFill="1" applyBorder="1" applyAlignment="1">
      <alignment horizontal="center" vertical="top" wrapText="1"/>
    </xf>
    <xf numFmtId="0" fontId="40" fillId="3" borderId="1" xfId="0" applyFont="1" applyFill="1" applyBorder="1"/>
    <xf numFmtId="0" fontId="47" fillId="3" borderId="1" xfId="0" applyFont="1" applyFill="1" applyBorder="1"/>
    <xf numFmtId="0" fontId="44" fillId="3" borderId="2" xfId="0" applyFont="1" applyFill="1" applyBorder="1"/>
    <xf numFmtId="43" fontId="46" fillId="3" borderId="1" xfId="1" applyFont="1" applyFill="1" applyBorder="1" applyAlignment="1" applyProtection="1">
      <alignment horizontal="left" wrapText="1"/>
    </xf>
    <xf numFmtId="43" fontId="44" fillId="3" borderId="2" xfId="0" applyNumberFormat="1" applyFont="1" applyFill="1" applyBorder="1"/>
    <xf numFmtId="0" fontId="45" fillId="0" borderId="0" xfId="0" applyFont="1"/>
    <xf numFmtId="0" fontId="21" fillId="3" borderId="0" xfId="0" applyFont="1" applyFill="1"/>
    <xf numFmtId="0" fontId="51" fillId="3" borderId="1" xfId="0" applyFont="1" applyFill="1" applyBorder="1" applyAlignment="1">
      <alignment horizontal="center" vertical="top"/>
    </xf>
    <xf numFmtId="0" fontId="51" fillId="3" borderId="1" xfId="0" applyFont="1" applyFill="1" applyBorder="1" applyAlignment="1">
      <alignment horizontal="center" vertical="top" wrapText="1"/>
    </xf>
    <xf numFmtId="0" fontId="51" fillId="3" borderId="2" xfId="0" applyFont="1" applyFill="1" applyBorder="1" applyAlignment="1">
      <alignment horizontal="center" vertical="top" wrapText="1"/>
    </xf>
    <xf numFmtId="0" fontId="30" fillId="3" borderId="1" xfId="0" applyFont="1" applyFill="1" applyBorder="1" applyAlignment="1">
      <alignment horizontal="center" vertical="top" wrapText="1"/>
    </xf>
    <xf numFmtId="0" fontId="53" fillId="3" borderId="1" xfId="0" applyFont="1" applyFill="1" applyBorder="1"/>
    <xf numFmtId="0" fontId="29" fillId="3" borderId="1" xfId="0" applyFont="1" applyFill="1" applyBorder="1" applyAlignment="1">
      <alignment horizontal="center" vertical="top" wrapText="1"/>
    </xf>
    <xf numFmtId="0" fontId="30" fillId="3" borderId="1" xfId="0" applyFont="1" applyFill="1" applyBorder="1" applyAlignment="1">
      <alignment horizontal="left"/>
    </xf>
    <xf numFmtId="0" fontId="29" fillId="3" borderId="1" xfId="0" applyFont="1" applyFill="1" applyBorder="1" applyAlignment="1">
      <alignment horizontal="left" wrapText="1"/>
    </xf>
    <xf numFmtId="0" fontId="29" fillId="3" borderId="1" xfId="0" applyFont="1" applyFill="1" applyBorder="1"/>
    <xf numFmtId="43" fontId="29" fillId="3" borderId="1" xfId="1" applyFont="1" applyFill="1" applyBorder="1" applyAlignment="1" applyProtection="1">
      <alignment horizontal="center" vertical="center"/>
    </xf>
    <xf numFmtId="43" fontId="29" fillId="3" borderId="1" xfId="1" applyFont="1" applyFill="1" applyBorder="1" applyAlignment="1" applyProtection="1">
      <alignment wrapText="1"/>
    </xf>
    <xf numFmtId="43" fontId="29" fillId="3" borderId="1" xfId="1" applyFont="1" applyFill="1" applyBorder="1" applyAlignment="1" applyProtection="1"/>
    <xf numFmtId="43" fontId="29" fillId="3" borderId="1" xfId="1" applyFont="1" applyFill="1" applyBorder="1" applyAlignment="1" applyProtection="1">
      <alignment horizontal="center"/>
    </xf>
    <xf numFmtId="43" fontId="29" fillId="3" borderId="1" xfId="1" applyFont="1" applyFill="1" applyBorder="1" applyAlignment="1" applyProtection="1">
      <alignment horizontal="center" wrapText="1"/>
    </xf>
    <xf numFmtId="0" fontId="29" fillId="3" borderId="1" xfId="0" applyFont="1" applyFill="1" applyBorder="1" applyAlignment="1">
      <alignment wrapText="1"/>
    </xf>
    <xf numFmtId="43" fontId="30" fillId="3" borderId="1" xfId="0" applyNumberFormat="1" applyFont="1" applyFill="1" applyBorder="1"/>
    <xf numFmtId="0" fontId="52" fillId="0" borderId="0" xfId="0" applyFont="1"/>
    <xf numFmtId="0" fontId="9" fillId="0" borderId="0" xfId="0" applyFont="1"/>
    <xf numFmtId="0" fontId="54" fillId="3" borderId="1" xfId="0" applyFont="1" applyFill="1" applyBorder="1" applyAlignment="1">
      <alignment vertical="center" wrapText="1"/>
    </xf>
    <xf numFmtId="0" fontId="23" fillId="3" borderId="1" xfId="0" applyFont="1" applyFill="1" applyBorder="1" applyAlignment="1">
      <alignment horizontal="center" vertical="center"/>
    </xf>
    <xf numFmtId="0" fontId="54" fillId="3" borderId="1" xfId="0" applyFont="1" applyFill="1" applyBorder="1" applyAlignment="1">
      <alignment vertical="center"/>
    </xf>
    <xf numFmtId="43" fontId="23" fillId="3" borderId="1" xfId="1" applyFont="1" applyFill="1" applyBorder="1" applyAlignment="1" applyProtection="1">
      <alignment vertical="center"/>
    </xf>
    <xf numFmtId="43" fontId="23" fillId="3" borderId="2" xfId="1" applyFont="1" applyFill="1" applyBorder="1" applyAlignment="1" applyProtection="1">
      <alignment vertical="center"/>
    </xf>
    <xf numFmtId="0" fontId="23" fillId="3" borderId="1" xfId="0" applyFont="1" applyFill="1" applyBorder="1" applyAlignment="1">
      <alignment vertical="center" wrapText="1"/>
    </xf>
    <xf numFmtId="43" fontId="25" fillId="3" borderId="2" xfId="1" applyFont="1" applyFill="1" applyBorder="1" applyAlignment="1" applyProtection="1">
      <alignment vertical="center"/>
    </xf>
    <xf numFmtId="43" fontId="25" fillId="3" borderId="1" xfId="1" applyFont="1" applyFill="1" applyBorder="1" applyAlignment="1" applyProtection="1">
      <alignment vertical="center"/>
    </xf>
    <xf numFmtId="43" fontId="54" fillId="3" borderId="1" xfId="1" applyFont="1" applyFill="1" applyBorder="1" applyAlignment="1" applyProtection="1">
      <alignment vertical="center"/>
    </xf>
    <xf numFmtId="0" fontId="23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vertical="center"/>
    </xf>
    <xf numFmtId="0" fontId="23" fillId="3" borderId="1" xfId="0" applyFont="1" applyFill="1" applyBorder="1" applyAlignment="1">
      <alignment horizontal="left" wrapText="1"/>
    </xf>
    <xf numFmtId="0" fontId="21" fillId="3" borderId="2" xfId="0" applyFont="1" applyFill="1" applyBorder="1"/>
    <xf numFmtId="0" fontId="23" fillId="3" borderId="1" xfId="0" applyFont="1" applyFill="1" applyBorder="1" applyAlignment="1">
      <alignment horizontal="left" vertical="center" wrapText="1"/>
    </xf>
    <xf numFmtId="43" fontId="21" fillId="3" borderId="2" xfId="1" applyFont="1" applyFill="1" applyBorder="1" applyAlignment="1">
      <alignment vertical="center"/>
    </xf>
    <xf numFmtId="43" fontId="6" fillId="3" borderId="2" xfId="1" applyFont="1" applyFill="1" applyBorder="1" applyAlignment="1">
      <alignment vertical="center"/>
    </xf>
    <xf numFmtId="43" fontId="6" fillId="3" borderId="2" xfId="1" applyFont="1" applyFill="1" applyBorder="1"/>
    <xf numFmtId="43" fontId="55" fillId="3" borderId="2" xfId="1" applyFont="1" applyFill="1" applyBorder="1" applyAlignment="1">
      <alignment vertical="center"/>
    </xf>
    <xf numFmtId="43" fontId="54" fillId="3" borderId="2" xfId="1" applyFont="1" applyFill="1" applyBorder="1" applyAlignment="1" applyProtection="1">
      <alignment vertical="center"/>
    </xf>
    <xf numFmtId="43" fontId="56" fillId="3" borderId="2" xfId="1" applyFont="1" applyFill="1" applyBorder="1" applyAlignment="1" applyProtection="1">
      <alignment vertical="center"/>
    </xf>
    <xf numFmtId="0" fontId="23" fillId="3" borderId="1" xfId="0" applyFont="1" applyFill="1" applyBorder="1" applyAlignment="1">
      <alignment vertical="top" wrapText="1"/>
    </xf>
    <xf numFmtId="43" fontId="23" fillId="3" borderId="2" xfId="1" applyFont="1" applyFill="1" applyBorder="1" applyAlignment="1" applyProtection="1"/>
    <xf numFmtId="43" fontId="27" fillId="3" borderId="2" xfId="1" applyFont="1" applyFill="1" applyBorder="1" applyAlignment="1" applyProtection="1"/>
    <xf numFmtId="0" fontId="23" fillId="3" borderId="17" xfId="0" applyFont="1" applyFill="1" applyBorder="1" applyAlignment="1">
      <alignment vertical="center" wrapText="1"/>
    </xf>
    <xf numFmtId="0" fontId="21" fillId="3" borderId="1" xfId="0" applyFont="1" applyFill="1" applyBorder="1"/>
    <xf numFmtId="43" fontId="25" fillId="3" borderId="2" xfId="0" applyNumberFormat="1" applyFont="1" applyFill="1" applyBorder="1" applyAlignment="1">
      <alignment horizontal="center" vertical="center"/>
    </xf>
    <xf numFmtId="43" fontId="54" fillId="3" borderId="2" xfId="0" applyNumberFormat="1" applyFont="1" applyFill="1" applyBorder="1" applyAlignment="1">
      <alignment horizontal="center" vertical="center"/>
    </xf>
    <xf numFmtId="0" fontId="57" fillId="3" borderId="1" xfId="0" applyFont="1" applyFill="1" applyBorder="1" applyAlignment="1">
      <alignment horizontal="center" vertical="top"/>
    </xf>
    <xf numFmtId="0" fontId="57" fillId="3" borderId="1" xfId="0" applyFont="1" applyFill="1" applyBorder="1" applyAlignment="1">
      <alignment horizontal="center" vertical="center"/>
    </xf>
    <xf numFmtId="0" fontId="58" fillId="3" borderId="1" xfId="0" applyFont="1" applyFill="1" applyBorder="1" applyAlignment="1">
      <alignment horizontal="center" vertical="center"/>
    </xf>
    <xf numFmtId="0" fontId="57" fillId="3" borderId="2" xfId="0" applyFont="1" applyFill="1" applyBorder="1" applyAlignment="1">
      <alignment horizontal="center" vertical="top" wrapText="1"/>
    </xf>
    <xf numFmtId="0" fontId="23" fillId="3" borderId="2" xfId="0" applyFont="1" applyFill="1" applyBorder="1" applyAlignment="1">
      <alignment horizontal="center" vertical="top" wrapText="1"/>
    </xf>
    <xf numFmtId="0" fontId="57" fillId="3" borderId="1" xfId="0" applyFont="1" applyFill="1" applyBorder="1" applyAlignment="1">
      <alignment horizontal="left" vertical="center"/>
    </xf>
    <xf numFmtId="43" fontId="57" fillId="3" borderId="1" xfId="1" applyFont="1" applyFill="1" applyBorder="1" applyAlignment="1" applyProtection="1">
      <alignment horizontal="center" vertical="center"/>
    </xf>
    <xf numFmtId="0" fontId="59" fillId="3" borderId="2" xfId="0" applyFont="1" applyFill="1" applyBorder="1" applyAlignment="1">
      <alignment horizontal="center" vertical="center"/>
    </xf>
    <xf numFmtId="0" fontId="59" fillId="3" borderId="1" xfId="0" applyFont="1" applyFill="1" applyBorder="1" applyAlignment="1">
      <alignment vertical="center" wrapText="1"/>
    </xf>
    <xf numFmtId="0" fontId="58" fillId="3" borderId="1" xfId="0" applyFont="1" applyFill="1" applyBorder="1" applyAlignment="1">
      <alignment wrapText="1"/>
    </xf>
    <xf numFmtId="43" fontId="23" fillId="3" borderId="2" xfId="1" applyFont="1" applyFill="1" applyBorder="1" applyAlignment="1" applyProtection="1">
      <alignment horizontal="center" vertical="center"/>
    </xf>
    <xf numFmtId="0" fontId="58" fillId="3" borderId="1" xfId="0" applyFont="1" applyFill="1" applyBorder="1" applyAlignment="1">
      <alignment horizontal="center" wrapText="1"/>
    </xf>
    <xf numFmtId="0" fontId="58" fillId="3" borderId="0" xfId="0" applyFont="1" applyFill="1"/>
    <xf numFmtId="43" fontId="54" fillId="3" borderId="2" xfId="1" applyFont="1" applyFill="1" applyBorder="1" applyAlignment="1" applyProtection="1">
      <alignment horizontal="center" vertical="center"/>
    </xf>
    <xf numFmtId="0" fontId="57" fillId="3" borderId="1" xfId="0" applyFont="1" applyFill="1" applyBorder="1" applyAlignment="1">
      <alignment horizontal="left" vertical="center" wrapText="1"/>
    </xf>
    <xf numFmtId="43" fontId="59" fillId="3" borderId="2" xfId="1" applyFont="1" applyFill="1" applyBorder="1" applyAlignment="1" applyProtection="1">
      <alignment horizontal="center" vertical="center"/>
    </xf>
    <xf numFmtId="0" fontId="60" fillId="3" borderId="1" xfId="0" applyFont="1" applyFill="1" applyBorder="1" applyAlignment="1">
      <alignment vertical="center" wrapText="1"/>
    </xf>
    <xf numFmtId="43" fontId="60" fillId="3" borderId="2" xfId="1" applyFont="1" applyFill="1" applyBorder="1" applyAlignment="1" applyProtection="1">
      <alignment horizontal="center" vertical="center"/>
    </xf>
    <xf numFmtId="0" fontId="57" fillId="3" borderId="1" xfId="0" applyFont="1" applyFill="1" applyBorder="1" applyAlignment="1">
      <alignment vertical="center"/>
    </xf>
    <xf numFmtId="0" fontId="58" fillId="3" borderId="1" xfId="0" applyFont="1" applyFill="1" applyBorder="1"/>
    <xf numFmtId="43" fontId="60" fillId="3" borderId="2" xfId="1" applyFont="1" applyFill="1" applyBorder="1" applyAlignment="1" applyProtection="1">
      <alignment vertical="center"/>
    </xf>
    <xf numFmtId="0" fontId="25" fillId="3" borderId="1" xfId="0" applyFont="1" applyFill="1" applyBorder="1"/>
    <xf numFmtId="43" fontId="25" fillId="3" borderId="2" xfId="0" applyNumberFormat="1" applyFont="1" applyFill="1" applyBorder="1"/>
    <xf numFmtId="43" fontId="25" fillId="3" borderId="1" xfId="1" applyFont="1" applyFill="1" applyBorder="1" applyAlignment="1" applyProtection="1"/>
    <xf numFmtId="0" fontId="58" fillId="3" borderId="14" xfId="0" applyFont="1" applyFill="1" applyBorder="1"/>
    <xf numFmtId="43" fontId="61" fillId="3" borderId="14" xfId="0" applyNumberFormat="1" applyFont="1" applyFill="1" applyBorder="1"/>
    <xf numFmtId="43" fontId="61" fillId="3" borderId="5" xfId="0" applyNumberFormat="1" applyFont="1" applyFill="1" applyBorder="1"/>
    <xf numFmtId="0" fontId="23" fillId="3" borderId="1" xfId="0" applyFont="1" applyFill="1" applyBorder="1" applyAlignment="1">
      <alignment horizontal="center" vertical="top"/>
    </xf>
    <xf numFmtId="0" fontId="23" fillId="3" borderId="1" xfId="0" applyFont="1" applyFill="1" applyBorder="1" applyAlignment="1">
      <alignment horizontal="center" vertical="top" wrapText="1"/>
    </xf>
    <xf numFmtId="0" fontId="62" fillId="3" borderId="1" xfId="0" applyFont="1" applyFill="1" applyBorder="1" applyAlignment="1">
      <alignment horizontal="center"/>
    </xf>
    <xf numFmtId="43" fontId="23" fillId="3" borderId="1" xfId="1" applyFont="1" applyFill="1" applyBorder="1" applyAlignment="1" applyProtection="1">
      <alignment horizontal="left" wrapText="1"/>
    </xf>
    <xf numFmtId="43" fontId="23" fillId="3" borderId="2" xfId="1" applyFont="1" applyFill="1" applyBorder="1" applyAlignment="1" applyProtection="1">
      <alignment horizontal="left" wrapText="1"/>
    </xf>
    <xf numFmtId="43" fontId="23" fillId="3" borderId="1" xfId="1" applyFont="1" applyFill="1" applyBorder="1" applyAlignment="1" applyProtection="1"/>
    <xf numFmtId="0" fontId="54" fillId="3" borderId="1" xfId="0" applyFont="1" applyFill="1" applyBorder="1" applyAlignment="1">
      <alignment horizontal="left" wrapText="1"/>
    </xf>
    <xf numFmtId="43" fontId="25" fillId="3" borderId="1" xfId="0" applyNumberFormat="1" applyFont="1" applyFill="1" applyBorder="1" applyAlignment="1">
      <alignment horizontal="center" vertical="center"/>
    </xf>
    <xf numFmtId="43" fontId="25" fillId="3" borderId="1" xfId="1" applyFont="1" applyFill="1" applyBorder="1" applyAlignment="1" applyProtection="1">
      <alignment horizontal="left" vertical="center" wrapText="1"/>
    </xf>
    <xf numFmtId="43" fontId="63" fillId="3" borderId="1" xfId="0" applyNumberFormat="1" applyFont="1" applyFill="1" applyBorder="1"/>
    <xf numFmtId="43" fontId="25" fillId="3" borderId="1" xfId="1" applyFont="1" applyFill="1" applyBorder="1" applyAlignment="1" applyProtection="1">
      <alignment horizontal="left" wrapText="1"/>
    </xf>
    <xf numFmtId="43" fontId="25" fillId="3" borderId="2" xfId="1" applyFont="1" applyFill="1" applyBorder="1" applyAlignment="1" applyProtection="1">
      <alignment horizontal="left" wrapText="1"/>
    </xf>
    <xf numFmtId="0" fontId="23" fillId="3" borderId="1" xfId="0" applyFont="1" applyFill="1" applyBorder="1" applyAlignment="1">
      <alignment wrapText="1"/>
    </xf>
    <xf numFmtId="43" fontId="25" fillId="3" borderId="1" xfId="0" applyNumberFormat="1" applyFont="1" applyFill="1" applyBorder="1" applyAlignment="1">
      <alignment horizontal="left"/>
    </xf>
    <xf numFmtId="43" fontId="25" fillId="3" borderId="2" xfId="0" applyNumberFormat="1" applyFont="1" applyFill="1" applyBorder="1" applyAlignment="1">
      <alignment horizontal="left"/>
    </xf>
    <xf numFmtId="0" fontId="54" fillId="3" borderId="1" xfId="0" applyFont="1" applyFill="1" applyBorder="1" applyAlignment="1">
      <alignment horizontal="left"/>
    </xf>
    <xf numFmtId="43" fontId="54" fillId="3" borderId="2" xfId="0" applyNumberFormat="1" applyFont="1" applyFill="1" applyBorder="1" applyAlignment="1">
      <alignment horizontal="left"/>
    </xf>
    <xf numFmtId="43" fontId="25" fillId="3" borderId="1" xfId="1" applyFont="1" applyFill="1" applyBorder="1" applyAlignment="1" applyProtection="1">
      <alignment horizontal="right"/>
    </xf>
    <xf numFmtId="43" fontId="25" fillId="3" borderId="2" xfId="1" applyFont="1" applyFill="1" applyBorder="1" applyAlignment="1" applyProtection="1">
      <alignment horizontal="right"/>
    </xf>
    <xf numFmtId="0" fontId="23" fillId="3" borderId="1" xfId="0" applyFont="1" applyFill="1" applyBorder="1" applyAlignment="1">
      <alignment horizontal="left"/>
    </xf>
    <xf numFmtId="43" fontId="54" fillId="3" borderId="2" xfId="1" applyFont="1" applyFill="1" applyBorder="1" applyAlignment="1" applyProtection="1">
      <alignment horizontal="left" wrapText="1"/>
    </xf>
    <xf numFmtId="43" fontId="59" fillId="3" borderId="1" xfId="1" applyFont="1" applyFill="1" applyBorder="1" applyAlignment="1" applyProtection="1"/>
    <xf numFmtId="0" fontId="54" fillId="3" borderId="1" xfId="0" applyFont="1" applyFill="1" applyBorder="1"/>
    <xf numFmtId="43" fontId="25" fillId="3" borderId="1" xfId="0" applyNumberFormat="1" applyFont="1" applyFill="1" applyBorder="1"/>
    <xf numFmtId="0" fontId="23" fillId="3" borderId="1" xfId="0" applyFont="1" applyFill="1" applyBorder="1" applyAlignment="1">
      <alignment horizontal="center"/>
    </xf>
    <xf numFmtId="43" fontId="23" fillId="3" borderId="1" xfId="1" applyFont="1" applyFill="1" applyBorder="1" applyAlignment="1" applyProtection="1">
      <alignment wrapText="1"/>
    </xf>
    <xf numFmtId="0" fontId="23" fillId="0" borderId="4" xfId="0" applyFont="1" applyBorder="1" applyAlignment="1">
      <alignment horizontal="center" wrapText="1"/>
    </xf>
    <xf numFmtId="0" fontId="23" fillId="0" borderId="4" xfId="0" applyFont="1" applyBorder="1" applyAlignment="1">
      <alignment horizontal="center"/>
    </xf>
    <xf numFmtId="43" fontId="25" fillId="3" borderId="1" xfId="1" applyFont="1" applyFill="1" applyBorder="1" applyAlignment="1" applyProtection="1">
      <alignment horizontal="right" wrapText="1"/>
    </xf>
    <xf numFmtId="43" fontId="25" fillId="3" borderId="2" xfId="1" applyFont="1" applyFill="1" applyBorder="1" applyAlignment="1" applyProtection="1">
      <alignment horizontal="right" wrapText="1"/>
    </xf>
    <xf numFmtId="43" fontId="25" fillId="3" borderId="1" xfId="1" applyFont="1" applyFill="1" applyBorder="1" applyAlignment="1" applyProtection="1">
      <alignment wrapText="1"/>
    </xf>
    <xf numFmtId="0" fontId="23" fillId="0" borderId="4" xfId="1" applyNumberFormat="1" applyFont="1" applyFill="1" applyBorder="1" applyAlignment="1" applyProtection="1"/>
    <xf numFmtId="43" fontId="54" fillId="3" borderId="1" xfId="1" applyFont="1" applyFill="1" applyBorder="1" applyAlignment="1" applyProtection="1">
      <alignment horizontal="right" wrapText="1"/>
    </xf>
    <xf numFmtId="43" fontId="54" fillId="3" borderId="2" xfId="1" applyFont="1" applyFill="1" applyBorder="1" applyAlignment="1" applyProtection="1">
      <alignment horizontal="right" wrapText="1"/>
    </xf>
    <xf numFmtId="0" fontId="23" fillId="3" borderId="1" xfId="0" applyFont="1" applyFill="1" applyBorder="1" applyAlignment="1">
      <alignment horizontal="left" vertical="top" wrapText="1" readingOrder="1"/>
    </xf>
    <xf numFmtId="43" fontId="59" fillId="3" borderId="1" xfId="1" applyFont="1" applyFill="1" applyBorder="1" applyAlignment="1" applyProtection="1">
      <alignment horizontal="center"/>
    </xf>
    <xf numFmtId="43" fontId="59" fillId="3" borderId="2" xfId="1" applyFont="1" applyFill="1" applyBorder="1" applyAlignment="1" applyProtection="1">
      <alignment horizontal="center"/>
    </xf>
    <xf numFmtId="164" fontId="60" fillId="3" borderId="1" xfId="0" applyNumberFormat="1" applyFont="1" applyFill="1" applyBorder="1" applyAlignment="1">
      <alignment wrapText="1"/>
    </xf>
    <xf numFmtId="164" fontId="57" fillId="3" borderId="2" xfId="0" applyNumberFormat="1" applyFont="1" applyFill="1" applyBorder="1" applyAlignment="1">
      <alignment wrapText="1"/>
    </xf>
    <xf numFmtId="0" fontId="57" fillId="3" borderId="1" xfId="0" applyFont="1" applyFill="1" applyBorder="1" applyAlignment="1">
      <alignment horizontal="left" wrapText="1"/>
    </xf>
    <xf numFmtId="164" fontId="60" fillId="3" borderId="1" xfId="0" applyNumberFormat="1" applyFont="1" applyFill="1" applyBorder="1" applyAlignment="1">
      <alignment vertical="center" wrapText="1"/>
    </xf>
    <xf numFmtId="164" fontId="60" fillId="3" borderId="2" xfId="0" applyNumberFormat="1" applyFont="1" applyFill="1" applyBorder="1" applyAlignment="1">
      <alignment vertical="center" wrapText="1"/>
    </xf>
    <xf numFmtId="0" fontId="65" fillId="3" borderId="1" xfId="0" applyFont="1" applyFill="1" applyBorder="1" applyAlignment="1">
      <alignment horizontal="left" wrapText="1"/>
    </xf>
    <xf numFmtId="43" fontId="65" fillId="3" borderId="1" xfId="1" applyFont="1" applyFill="1" applyBorder="1" applyAlignment="1" applyProtection="1"/>
    <xf numFmtId="43" fontId="65" fillId="3" borderId="2" xfId="1" applyFont="1" applyFill="1" applyBorder="1" applyAlignment="1" applyProtection="1"/>
    <xf numFmtId="0" fontId="66" fillId="3" borderId="1" xfId="0" applyFont="1" applyFill="1" applyBorder="1"/>
    <xf numFmtId="43" fontId="60" fillId="3" borderId="1" xfId="1" applyFont="1" applyFill="1" applyBorder="1" applyAlignment="1" applyProtection="1"/>
    <xf numFmtId="43" fontId="60" fillId="3" borderId="2" xfId="1" applyFont="1" applyFill="1" applyBorder="1" applyAlignment="1" applyProtection="1"/>
    <xf numFmtId="0" fontId="59" fillId="3" borderId="1" xfId="0" applyFont="1" applyFill="1" applyBorder="1" applyAlignment="1">
      <alignment horizontal="left" wrapText="1"/>
    </xf>
    <xf numFmtId="43" fontId="59" fillId="3" borderId="1" xfId="1" applyFont="1" applyFill="1" applyBorder="1" applyAlignment="1" applyProtection="1">
      <alignment horizontal="left" wrapText="1"/>
    </xf>
    <xf numFmtId="43" fontId="59" fillId="3" borderId="2" xfId="1" applyFont="1" applyFill="1" applyBorder="1" applyAlignment="1" applyProtection="1">
      <alignment horizontal="left" wrapText="1"/>
    </xf>
    <xf numFmtId="0" fontId="59" fillId="3" borderId="1" xfId="0" applyFont="1" applyFill="1" applyBorder="1" applyAlignment="1">
      <alignment horizontal="left" vertical="top" wrapText="1"/>
    </xf>
    <xf numFmtId="43" fontId="60" fillId="3" borderId="1" xfId="0" applyNumberFormat="1" applyFont="1" applyFill="1" applyBorder="1" applyAlignment="1">
      <alignment horizontal="center"/>
    </xf>
    <xf numFmtId="43" fontId="60" fillId="3" borderId="2" xfId="0" applyNumberFormat="1" applyFont="1" applyFill="1" applyBorder="1" applyAlignment="1">
      <alignment horizontal="center"/>
    </xf>
    <xf numFmtId="43" fontId="60" fillId="3" borderId="1" xfId="1" applyFont="1" applyFill="1" applyBorder="1" applyAlignment="1" applyProtection="1">
      <alignment horizontal="left" wrapText="1"/>
    </xf>
    <xf numFmtId="0" fontId="6" fillId="3" borderId="1" xfId="0" applyFont="1" applyFill="1" applyBorder="1" applyAlignment="1">
      <alignment wrapText="1"/>
    </xf>
    <xf numFmtId="43" fontId="6" fillId="3" borderId="1" xfId="1" applyFont="1" applyFill="1" applyBorder="1"/>
    <xf numFmtId="43" fontId="59" fillId="3" borderId="2" xfId="0" applyNumberFormat="1" applyFont="1" applyFill="1" applyBorder="1" applyAlignment="1">
      <alignment horizontal="center"/>
    </xf>
    <xf numFmtId="43" fontId="55" fillId="3" borderId="1" xfId="1" applyFont="1" applyFill="1" applyBorder="1"/>
    <xf numFmtId="43" fontId="57" fillId="3" borderId="2" xfId="0" applyNumberFormat="1" applyFont="1" applyFill="1" applyBorder="1" applyAlignment="1">
      <alignment horizontal="center"/>
    </xf>
    <xf numFmtId="43" fontId="57" fillId="3" borderId="1" xfId="1" applyFont="1" applyFill="1" applyBorder="1" applyAlignment="1" applyProtection="1">
      <alignment horizontal="left" wrapText="1"/>
    </xf>
    <xf numFmtId="43" fontId="58" fillId="3" borderId="2" xfId="0" applyNumberFormat="1" applyFont="1" applyFill="1" applyBorder="1"/>
    <xf numFmtId="43" fontId="68" fillId="3" borderId="1" xfId="0" applyNumberFormat="1" applyFont="1" applyFill="1" applyBorder="1"/>
    <xf numFmtId="0" fontId="62" fillId="3" borderId="1" xfId="0" applyFont="1" applyFill="1" applyBorder="1"/>
    <xf numFmtId="0" fontId="62" fillId="3" borderId="1" xfId="0" applyFont="1" applyFill="1" applyBorder="1" applyAlignment="1">
      <alignment horizontal="left" wrapText="1"/>
    </xf>
    <xf numFmtId="0" fontId="62" fillId="3" borderId="1" xfId="0" applyFont="1" applyFill="1" applyBorder="1" applyAlignment="1">
      <alignment horizontal="left" vertical="top" wrapText="1"/>
    </xf>
    <xf numFmtId="0" fontId="23" fillId="3" borderId="1" xfId="0" applyFont="1" applyFill="1" applyBorder="1"/>
    <xf numFmtId="0" fontId="54" fillId="3" borderId="1" xfId="0" applyFont="1" applyFill="1" applyBorder="1" applyAlignment="1">
      <alignment horizontal="center"/>
    </xf>
    <xf numFmtId="0" fontId="69" fillId="3" borderId="1" xfId="0" applyFont="1" applyFill="1" applyBorder="1" applyAlignment="1">
      <alignment horizontal="center" vertical="center" wrapText="1"/>
    </xf>
    <xf numFmtId="0" fontId="69" fillId="0" borderId="1" xfId="0" applyFont="1" applyBorder="1" applyAlignment="1">
      <alignment horizontal="left" vertical="center" wrapText="1"/>
    </xf>
    <xf numFmtId="0" fontId="69" fillId="0" borderId="1" xfId="1" applyNumberFormat="1" applyFont="1" applyFill="1" applyBorder="1" applyAlignment="1" applyProtection="1">
      <alignment horizontal="center" vertical="center"/>
    </xf>
    <xf numFmtId="0" fontId="69" fillId="0" borderId="1" xfId="1" applyNumberFormat="1" applyFont="1" applyFill="1" applyBorder="1" applyAlignment="1" applyProtection="1">
      <alignment horizontal="center" vertical="center" wrapText="1"/>
    </xf>
    <xf numFmtId="0" fontId="69" fillId="0" borderId="1" xfId="1" applyNumberFormat="1" applyFont="1" applyFill="1" applyBorder="1" applyAlignment="1" applyProtection="1">
      <alignment vertical="center" wrapText="1"/>
    </xf>
    <xf numFmtId="0" fontId="70" fillId="3" borderId="1" xfId="0" applyFont="1" applyFill="1" applyBorder="1" applyAlignment="1">
      <alignment horizontal="center" vertical="center"/>
    </xf>
    <xf numFmtId="0" fontId="70" fillId="0" borderId="1" xfId="0" applyFont="1" applyBorder="1" applyAlignment="1">
      <alignment vertical="center"/>
    </xf>
    <xf numFmtId="0" fontId="71" fillId="0" borderId="1" xfId="0" applyFont="1" applyBorder="1"/>
    <xf numFmtId="0" fontId="2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72" fillId="3" borderId="1" xfId="0" applyFont="1" applyFill="1" applyBorder="1" applyAlignment="1">
      <alignment horizontal="center" vertical="center"/>
    </xf>
    <xf numFmtId="0" fontId="72" fillId="0" borderId="1" xfId="0" applyFont="1" applyBorder="1" applyAlignment="1">
      <alignment vertical="center"/>
    </xf>
    <xf numFmtId="43" fontId="73" fillId="0" borderId="1" xfId="0" applyNumberFormat="1" applyFont="1" applyBorder="1"/>
    <xf numFmtId="43" fontId="7" fillId="0" borderId="1" xfId="1" applyFont="1" applyFill="1" applyBorder="1" applyAlignment="1" applyProtection="1">
      <alignment vertical="center"/>
    </xf>
    <xf numFmtId="43" fontId="7" fillId="0" borderId="1" xfId="0" applyNumberFormat="1" applyFont="1" applyBorder="1" applyAlignment="1">
      <alignment horizontal="center"/>
    </xf>
    <xf numFmtId="0" fontId="72" fillId="0" borderId="1" xfId="0" applyFont="1" applyBorder="1" applyAlignment="1">
      <alignment vertical="center" wrapText="1"/>
    </xf>
    <xf numFmtId="43" fontId="7" fillId="0" borderId="1" xfId="1" applyFont="1" applyFill="1" applyBorder="1" applyAlignment="1" applyProtection="1">
      <alignment horizontal="center" vertical="center"/>
    </xf>
    <xf numFmtId="0" fontId="69" fillId="0" borderId="1" xfId="0" applyFont="1" applyBorder="1" applyAlignment="1">
      <alignment vertical="center"/>
    </xf>
    <xf numFmtId="43" fontId="74" fillId="0" borderId="1" xfId="1" applyFont="1" applyFill="1" applyBorder="1" applyAlignment="1" applyProtection="1">
      <alignment horizontal="right" vertical="center"/>
    </xf>
    <xf numFmtId="43" fontId="35" fillId="0" borderId="1" xfId="1" applyFont="1" applyFill="1" applyBorder="1" applyAlignment="1" applyProtection="1">
      <alignment horizontal="right" vertical="center"/>
    </xf>
    <xf numFmtId="43" fontId="35" fillId="0" borderId="1" xfId="1" applyFont="1" applyFill="1" applyBorder="1" applyAlignment="1" applyProtection="1">
      <alignment horizontal="center" vertical="center"/>
    </xf>
    <xf numFmtId="43" fontId="35" fillId="0" borderId="1" xfId="0" applyNumberFormat="1" applyFont="1" applyBorder="1" applyAlignment="1">
      <alignment horizontal="center"/>
    </xf>
    <xf numFmtId="43" fontId="7" fillId="0" borderId="1" xfId="1" applyFont="1" applyFill="1" applyBorder="1" applyAlignment="1" applyProtection="1">
      <alignment horizontal="right"/>
    </xf>
    <xf numFmtId="43" fontId="7" fillId="0" borderId="1" xfId="1" applyFont="1" applyFill="1" applyBorder="1" applyAlignment="1" applyProtection="1"/>
    <xf numFmtId="43" fontId="35" fillId="0" borderId="1" xfId="1" applyFont="1" applyFill="1" applyBorder="1" applyAlignment="1" applyProtection="1">
      <alignment vertical="center"/>
    </xf>
    <xf numFmtId="43" fontId="33" fillId="0" borderId="1" xfId="1" applyFont="1" applyBorder="1"/>
    <xf numFmtId="43" fontId="75" fillId="0" borderId="1" xfId="0" applyNumberFormat="1" applyFont="1" applyBorder="1"/>
    <xf numFmtId="0" fontId="72" fillId="0" borderId="1" xfId="0" applyFont="1" applyBorder="1" applyAlignment="1">
      <alignment horizontal="left" vertical="center" wrapText="1"/>
    </xf>
    <xf numFmtId="43" fontId="37" fillId="0" borderId="1" xfId="1" applyFont="1" applyBorder="1"/>
    <xf numFmtId="0" fontId="72" fillId="2" borderId="1" xfId="0" applyFont="1" applyFill="1" applyBorder="1" applyAlignment="1">
      <alignment horizontal="center" vertical="center"/>
    </xf>
    <xf numFmtId="0" fontId="72" fillId="2" borderId="1" xfId="0" applyFont="1" applyFill="1" applyBorder="1" applyAlignment="1">
      <alignment vertical="center" wrapText="1"/>
    </xf>
    <xf numFmtId="43" fontId="73" fillId="2" borderId="1" xfId="0" applyNumberFormat="1" applyFont="1" applyFill="1" applyBorder="1"/>
    <xf numFmtId="43" fontId="37" fillId="2" borderId="1" xfId="1" applyFont="1" applyFill="1" applyBorder="1"/>
    <xf numFmtId="43" fontId="33" fillId="2" borderId="1" xfId="1" applyFont="1" applyFill="1" applyBorder="1"/>
    <xf numFmtId="43" fontId="7" fillId="2" borderId="1" xfId="0" applyNumberFormat="1" applyFont="1" applyFill="1" applyBorder="1" applyAlignment="1">
      <alignment horizontal="center"/>
    </xf>
    <xf numFmtId="43" fontId="33" fillId="2" borderId="1" xfId="0" applyNumberFormat="1" applyFont="1" applyFill="1" applyBorder="1"/>
    <xf numFmtId="43" fontId="33" fillId="0" borderId="1" xfId="0" applyNumberFormat="1" applyFont="1" applyBorder="1"/>
    <xf numFmtId="0" fontId="76" fillId="3" borderId="1" xfId="0" applyFont="1" applyFill="1" applyBorder="1" applyAlignment="1">
      <alignment vertical="center"/>
    </xf>
    <xf numFmtId="0" fontId="69" fillId="0" borderId="1" xfId="0" applyFont="1" applyBorder="1" applyAlignment="1">
      <alignment vertical="center" wrapText="1"/>
    </xf>
    <xf numFmtId="164" fontId="74" fillId="0" borderId="1" xfId="0" applyNumberFormat="1" applyFont="1" applyBorder="1" applyAlignment="1">
      <alignment horizontal="right" vertical="center"/>
    </xf>
    <xf numFmtId="43" fontId="35" fillId="0" borderId="1" xfId="1" applyFont="1" applyBorder="1" applyAlignment="1">
      <alignment vertical="center"/>
    </xf>
    <xf numFmtId="43" fontId="77" fillId="0" borderId="1" xfId="0" applyNumberFormat="1" applyFont="1" applyBorder="1" applyAlignment="1">
      <alignment vertical="center"/>
    </xf>
    <xf numFmtId="43" fontId="35" fillId="0" borderId="1" xfId="0" applyNumberFormat="1" applyFont="1" applyBorder="1" applyAlignment="1">
      <alignment horizontal="center" vertical="center"/>
    </xf>
    <xf numFmtId="0" fontId="70" fillId="0" borderId="1" xfId="0" applyFont="1" applyBorder="1" applyAlignment="1">
      <alignment vertical="center" wrapText="1"/>
    </xf>
    <xf numFmtId="0" fontId="72" fillId="2" borderId="1" xfId="0" applyFont="1" applyFill="1" applyBorder="1" applyAlignment="1">
      <alignment vertical="center"/>
    </xf>
    <xf numFmtId="0" fontId="33" fillId="0" borderId="1" xfId="0" applyFont="1" applyBorder="1"/>
    <xf numFmtId="43" fontId="35" fillId="0" borderId="1" xfId="1" applyFont="1" applyBorder="1"/>
    <xf numFmtId="43" fontId="77" fillId="0" borderId="1" xfId="1" applyFont="1" applyBorder="1"/>
    <xf numFmtId="0" fontId="78" fillId="3" borderId="1" xfId="0" applyFont="1" applyFill="1" applyBorder="1"/>
    <xf numFmtId="43" fontId="79" fillId="0" borderId="1" xfId="1" applyFont="1" applyBorder="1" applyAlignment="1">
      <alignment vertical="center"/>
    </xf>
    <xf numFmtId="43" fontId="32" fillId="0" borderId="1" xfId="1" applyFont="1" applyBorder="1"/>
    <xf numFmtId="43" fontId="74" fillId="0" borderId="1" xfId="0" applyNumberFormat="1" applyFont="1" applyBorder="1"/>
    <xf numFmtId="43" fontId="77" fillId="0" borderId="1" xfId="0" applyNumberFormat="1" applyFont="1" applyBorder="1"/>
    <xf numFmtId="43" fontId="35" fillId="0" borderId="1" xfId="1" applyFont="1" applyFill="1" applyBorder="1" applyAlignment="1" applyProtection="1">
      <alignment horizontal="right"/>
    </xf>
    <xf numFmtId="0" fontId="71" fillId="3" borderId="1" xfId="0" applyFont="1" applyFill="1" applyBorder="1"/>
    <xf numFmtId="0" fontId="33" fillId="0" borderId="1" xfId="0" applyFont="1" applyBorder="1" applyAlignment="1">
      <alignment vertical="center"/>
    </xf>
    <xf numFmtId="43" fontId="2" fillId="3" borderId="1" xfId="0" applyNumberFormat="1" applyFont="1" applyFill="1" applyBorder="1" applyAlignment="1">
      <alignment vertical="center"/>
    </xf>
    <xf numFmtId="0" fontId="80" fillId="3" borderId="1" xfId="0" applyFont="1" applyFill="1" applyBorder="1" applyAlignment="1">
      <alignment vertical="center"/>
    </xf>
    <xf numFmtId="43" fontId="7" fillId="0" borderId="1" xfId="0" applyNumberFormat="1" applyFont="1" applyBorder="1" applyAlignment="1">
      <alignment horizontal="center" vertical="center"/>
    </xf>
    <xf numFmtId="0" fontId="81" fillId="3" borderId="1" xfId="0" applyFont="1" applyFill="1" applyBorder="1"/>
    <xf numFmtId="43" fontId="82" fillId="0" borderId="1" xfId="0" applyNumberFormat="1" applyFont="1" applyBorder="1"/>
    <xf numFmtId="43" fontId="81" fillId="0" borderId="1" xfId="0" applyNumberFormat="1" applyFont="1" applyBorder="1"/>
    <xf numFmtId="43" fontId="81" fillId="3" borderId="1" xfId="0" applyNumberFormat="1" applyFont="1" applyFill="1" applyBorder="1" applyAlignment="1">
      <alignment vertical="center"/>
    </xf>
    <xf numFmtId="0" fontId="33" fillId="3" borderId="1" xfId="0" applyFont="1" applyFill="1" applyBorder="1" applyAlignment="1">
      <alignment vertical="center"/>
    </xf>
    <xf numFmtId="0" fontId="83" fillId="3" borderId="1" xfId="0" applyFont="1" applyFill="1" applyBorder="1"/>
    <xf numFmtId="0" fontId="83" fillId="0" borderId="1" xfId="0" applyFont="1" applyBorder="1" applyAlignment="1">
      <alignment wrapText="1"/>
    </xf>
    <xf numFmtId="43" fontId="83" fillId="0" borderId="1" xfId="1" applyFont="1" applyFill="1" applyBorder="1" applyAlignment="1" applyProtection="1">
      <alignment vertical="center"/>
    </xf>
    <xf numFmtId="43" fontId="33" fillId="3" borderId="1" xfId="1" applyFont="1" applyFill="1" applyBorder="1" applyAlignment="1">
      <alignment vertical="center"/>
    </xf>
    <xf numFmtId="0" fontId="83" fillId="0" borderId="1" xfId="0" applyFont="1" applyBorder="1"/>
    <xf numFmtId="43" fontId="83" fillId="0" borderId="1" xfId="1" applyFont="1" applyFill="1" applyBorder="1" applyAlignment="1">
      <alignment vertical="center"/>
    </xf>
    <xf numFmtId="0" fontId="2" fillId="3" borderId="1" xfId="0" applyFont="1" applyFill="1" applyBorder="1"/>
    <xf numFmtId="0" fontId="84" fillId="0" borderId="1" xfId="0" applyFont="1" applyBorder="1"/>
    <xf numFmtId="43" fontId="85" fillId="0" borderId="1" xfId="0" applyNumberFormat="1" applyFont="1" applyBorder="1"/>
    <xf numFmtId="43" fontId="85" fillId="3" borderId="1" xfId="1" applyFont="1" applyFill="1" applyBorder="1" applyAlignment="1">
      <alignment vertical="center"/>
    </xf>
    <xf numFmtId="43" fontId="77" fillId="3" borderId="1" xfId="1" applyFont="1" applyFill="1" applyBorder="1" applyAlignment="1">
      <alignment vertical="center"/>
    </xf>
    <xf numFmtId="0" fontId="2" fillId="0" borderId="1" xfId="0" applyFont="1" applyBorder="1"/>
    <xf numFmtId="43" fontId="37" fillId="5" borderId="1" xfId="1" applyFont="1" applyFill="1" applyBorder="1"/>
    <xf numFmtId="43" fontId="7" fillId="5" borderId="1" xfId="1" applyFont="1" applyFill="1" applyBorder="1" applyAlignment="1" applyProtection="1">
      <alignment horizontal="center"/>
    </xf>
    <xf numFmtId="43" fontId="33" fillId="5" borderId="1" xfId="1" applyFont="1" applyFill="1" applyBorder="1"/>
    <xf numFmtId="43" fontId="7" fillId="5" borderId="1" xfId="1" applyFont="1" applyFill="1" applyBorder="1" applyAlignment="1" applyProtection="1">
      <alignment horizontal="right"/>
    </xf>
    <xf numFmtId="43" fontId="7" fillId="5" borderId="1" xfId="1" applyFont="1" applyFill="1" applyBorder="1" applyAlignment="1" applyProtection="1"/>
    <xf numFmtId="43" fontId="7" fillId="5" borderId="1" xfId="1" applyFont="1" applyFill="1" applyBorder="1" applyAlignment="1">
      <alignment wrapText="1"/>
    </xf>
    <xf numFmtId="0" fontId="32" fillId="0" borderId="1" xfId="0" applyFont="1" applyBorder="1" applyAlignment="1">
      <alignment horizontal="center"/>
    </xf>
    <xf numFmtId="0" fontId="23" fillId="3" borderId="2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49" fillId="4" borderId="2" xfId="0" applyFont="1" applyFill="1" applyBorder="1" applyAlignment="1">
      <alignment horizontal="center"/>
    </xf>
    <xf numFmtId="0" fontId="49" fillId="4" borderId="3" xfId="0" applyFont="1" applyFill="1" applyBorder="1" applyAlignment="1">
      <alignment horizontal="center"/>
    </xf>
    <xf numFmtId="0" fontId="49" fillId="4" borderId="4" xfId="0" applyFont="1" applyFill="1" applyBorder="1" applyAlignment="1">
      <alignment horizontal="center"/>
    </xf>
    <xf numFmtId="0" fontId="54" fillId="3" borderId="1" xfId="0" applyFont="1" applyFill="1" applyBorder="1" applyAlignment="1">
      <alignment horizontal="center" vertical="center" wrapText="1"/>
    </xf>
    <xf numFmtId="0" fontId="48" fillId="3" borderId="1" xfId="0" applyFont="1" applyFill="1" applyBorder="1" applyAlignment="1">
      <alignment horizontal="center" wrapText="1"/>
    </xf>
    <xf numFmtId="0" fontId="54" fillId="3" borderId="1" xfId="0" applyFont="1" applyFill="1" applyBorder="1" applyAlignment="1">
      <alignment horizontal="center" wrapText="1"/>
    </xf>
    <xf numFmtId="0" fontId="42" fillId="3" borderId="1" xfId="0" applyFont="1" applyFill="1" applyBorder="1" applyAlignment="1">
      <alignment horizontal="center"/>
    </xf>
    <xf numFmtId="0" fontId="42" fillId="3" borderId="2" xfId="0" applyFont="1" applyFill="1" applyBorder="1" applyAlignment="1">
      <alignment horizontal="center" wrapText="1"/>
    </xf>
    <xf numFmtId="0" fontId="42" fillId="3" borderId="4" xfId="0" applyFont="1" applyFill="1" applyBorder="1" applyAlignment="1">
      <alignment horizontal="center" wrapText="1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9" fillId="0" borderId="13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 wrapText="1"/>
    </xf>
    <xf numFmtId="0" fontId="7" fillId="3" borderId="2" xfId="0" applyFont="1" applyFill="1" applyBorder="1" applyAlignment="1">
      <alignment horizontal="center" vertical="top" wrapText="1"/>
    </xf>
    <xf numFmtId="0" fontId="50" fillId="3" borderId="2" xfId="0" applyFont="1" applyFill="1" applyBorder="1" applyAlignment="1">
      <alignment horizontal="center"/>
    </xf>
    <xf numFmtId="0" fontId="50" fillId="3" borderId="3" xfId="0" applyFont="1" applyFill="1" applyBorder="1" applyAlignment="1">
      <alignment horizontal="center"/>
    </xf>
    <xf numFmtId="0" fontId="50" fillId="3" borderId="4" xfId="0" applyFont="1" applyFill="1" applyBorder="1" applyAlignment="1">
      <alignment horizontal="center"/>
    </xf>
    <xf numFmtId="0" fontId="14" fillId="3" borderId="4" xfId="0" applyFont="1" applyFill="1" applyBorder="1"/>
    <xf numFmtId="0" fontId="15" fillId="3" borderId="4" xfId="0" applyFont="1" applyFill="1" applyBorder="1" applyAlignment="1">
      <alignment horizontal="center" vertical="center"/>
    </xf>
    <xf numFmtId="0" fontId="18" fillId="3" borderId="4" xfId="1" applyNumberFormat="1" applyFont="1" applyFill="1" applyBorder="1" applyAlignment="1" applyProtection="1"/>
    <xf numFmtId="0" fontId="67" fillId="3" borderId="2" xfId="0" applyFont="1" applyFill="1" applyBorder="1" applyAlignment="1">
      <alignment horizontal="center"/>
    </xf>
    <xf numFmtId="0" fontId="67" fillId="3" borderId="3" xfId="0" applyFont="1" applyFill="1" applyBorder="1" applyAlignment="1">
      <alignment horizontal="center"/>
    </xf>
    <xf numFmtId="0" fontId="67" fillId="3" borderId="4" xfId="0" applyFont="1" applyFill="1" applyBorder="1" applyAlignment="1">
      <alignment horizontal="center"/>
    </xf>
    <xf numFmtId="0" fontId="37" fillId="3" borderId="1" xfId="0" applyFont="1" applyFill="1" applyBorder="1"/>
    <xf numFmtId="0" fontId="7" fillId="3" borderId="1" xfId="0" applyFont="1" applyFill="1" applyBorder="1" applyAlignment="1">
      <alignment horizontal="center" wrapText="1"/>
    </xf>
    <xf numFmtId="0" fontId="17" fillId="3" borderId="2" xfId="0" applyFont="1" applyFill="1" applyBorder="1" applyAlignment="1">
      <alignment horizontal="center"/>
    </xf>
    <xf numFmtId="0" fontId="17" fillId="3" borderId="3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center"/>
    </xf>
    <xf numFmtId="0" fontId="34" fillId="3" borderId="2" xfId="0" applyFont="1" applyFill="1" applyBorder="1" applyAlignment="1">
      <alignment horizontal="center"/>
    </xf>
    <xf numFmtId="0" fontId="34" fillId="3" borderId="3" xfId="0" applyFont="1" applyFill="1" applyBorder="1" applyAlignment="1">
      <alignment horizontal="center"/>
    </xf>
    <xf numFmtId="0" fontId="34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 vertical="center"/>
    </xf>
    <xf numFmtId="0" fontId="10" fillId="3" borderId="0" xfId="0" applyFont="1" applyFill="1"/>
    <xf numFmtId="0" fontId="49" fillId="3" borderId="2" xfId="0" applyFont="1" applyFill="1" applyBorder="1" applyAlignment="1">
      <alignment horizontal="center"/>
    </xf>
    <xf numFmtId="0" fontId="49" fillId="3" borderId="3" xfId="0" applyFont="1" applyFill="1" applyBorder="1" applyAlignment="1">
      <alignment horizontal="center"/>
    </xf>
    <xf numFmtId="0" fontId="49" fillId="3" borderId="4" xfId="0" applyFont="1" applyFill="1" applyBorder="1" applyAlignment="1">
      <alignment horizontal="center"/>
    </xf>
    <xf numFmtId="0" fontId="34" fillId="3" borderId="2" xfId="0" applyFont="1" applyFill="1" applyBorder="1" applyAlignment="1">
      <alignment horizontal="center" wrapText="1"/>
    </xf>
    <xf numFmtId="0" fontId="34" fillId="3" borderId="3" xfId="0" applyFont="1" applyFill="1" applyBorder="1" applyAlignment="1">
      <alignment horizontal="center" wrapText="1"/>
    </xf>
    <xf numFmtId="0" fontId="34" fillId="3" borderId="4" xfId="0" applyFont="1" applyFill="1" applyBorder="1" applyAlignment="1">
      <alignment horizontal="center" wrapText="1"/>
    </xf>
    <xf numFmtId="0" fontId="54" fillId="3" borderId="2" xfId="0" applyFont="1" applyFill="1" applyBorder="1" applyAlignment="1">
      <alignment horizontal="center"/>
    </xf>
    <xf numFmtId="0" fontId="54" fillId="3" borderId="3" xfId="0" applyFont="1" applyFill="1" applyBorder="1" applyAlignment="1">
      <alignment horizontal="center"/>
    </xf>
    <xf numFmtId="0" fontId="54" fillId="3" borderId="4" xfId="0" applyFont="1" applyFill="1" applyBorder="1" applyAlignment="1">
      <alignment horizontal="center"/>
    </xf>
    <xf numFmtId="0" fontId="54" fillId="3" borderId="2" xfId="0" applyFont="1" applyFill="1" applyBorder="1" applyAlignment="1">
      <alignment horizontal="center" vertical="center"/>
    </xf>
    <xf numFmtId="0" fontId="54" fillId="3" borderId="3" xfId="0" applyFont="1" applyFill="1" applyBorder="1" applyAlignment="1">
      <alignment horizontal="center" vertical="center"/>
    </xf>
    <xf numFmtId="0" fontId="54" fillId="3" borderId="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C2D99-96C6-4408-A6BC-BC5C49D93C9C}">
  <dimension ref="A1:F104"/>
  <sheetViews>
    <sheetView topLeftCell="A110" zoomScaleNormal="100" workbookViewId="0">
      <selection activeCell="F116" sqref="F116"/>
    </sheetView>
  </sheetViews>
  <sheetFormatPr defaultRowHeight="39.75" customHeight="1" x14ac:dyDescent="0.25"/>
  <cols>
    <col min="1" max="1" width="13.7109375" style="42" customWidth="1"/>
    <col min="2" max="2" width="36.7109375" style="42" customWidth="1"/>
    <col min="3" max="3" width="23.85546875" style="42" customWidth="1"/>
    <col min="4" max="4" width="19.85546875" style="42" hidden="1" customWidth="1"/>
    <col min="5" max="5" width="23" style="42" customWidth="1"/>
    <col min="6" max="6" width="24.5703125" style="42" customWidth="1"/>
    <col min="7" max="16384" width="9.140625" style="42"/>
  </cols>
  <sheetData>
    <row r="1" spans="1:6" ht="39.75" customHeight="1" x14ac:dyDescent="0.25">
      <c r="A1" s="372" t="s">
        <v>0</v>
      </c>
      <c r="B1" s="372"/>
      <c r="C1" s="372"/>
      <c r="D1" s="372"/>
      <c r="E1" s="372"/>
      <c r="F1" s="372"/>
    </row>
    <row r="2" spans="1:6" ht="39.75" customHeight="1" x14ac:dyDescent="0.25">
      <c r="A2" s="372" t="s">
        <v>487</v>
      </c>
      <c r="B2" s="372"/>
      <c r="C2" s="372"/>
      <c r="D2" s="372"/>
      <c r="E2" s="372"/>
      <c r="F2" s="372"/>
    </row>
    <row r="3" spans="1:6" ht="48.75" customHeight="1" x14ac:dyDescent="0.25">
      <c r="A3" s="290" t="s">
        <v>1</v>
      </c>
      <c r="B3" s="291" t="s">
        <v>2</v>
      </c>
      <c r="C3" s="292" t="s">
        <v>409</v>
      </c>
      <c r="D3" s="293" t="s">
        <v>486</v>
      </c>
      <c r="E3" s="294" t="s">
        <v>470</v>
      </c>
      <c r="F3" s="294" t="s">
        <v>468</v>
      </c>
    </row>
    <row r="4" spans="1:6" ht="29.25" customHeight="1" x14ac:dyDescent="0.3">
      <c r="A4" s="295">
        <v>1413000</v>
      </c>
      <c r="B4" s="296" t="s">
        <v>413</v>
      </c>
      <c r="C4" s="297"/>
      <c r="D4" s="298"/>
      <c r="E4" s="299"/>
      <c r="F4" s="299"/>
    </row>
    <row r="5" spans="1:6" ht="26.25" customHeight="1" x14ac:dyDescent="0.3">
      <c r="A5" s="300">
        <v>1413001</v>
      </c>
      <c r="B5" s="301" t="s">
        <v>4</v>
      </c>
      <c r="C5" s="302">
        <v>424880</v>
      </c>
      <c r="D5" s="303">
        <v>171449.75</v>
      </c>
      <c r="E5" s="303"/>
      <c r="F5" s="304">
        <v>424880</v>
      </c>
    </row>
    <row r="6" spans="1:6" ht="26.25" customHeight="1" x14ac:dyDescent="0.3">
      <c r="A6" s="300">
        <v>1413002</v>
      </c>
      <c r="B6" s="305" t="s">
        <v>3</v>
      </c>
      <c r="C6" s="302">
        <v>5000</v>
      </c>
      <c r="D6" s="306">
        <v>7743</v>
      </c>
      <c r="E6" s="306">
        <v>10000</v>
      </c>
      <c r="F6" s="304">
        <v>15000</v>
      </c>
    </row>
    <row r="7" spans="1:6" ht="24.75" customHeight="1" x14ac:dyDescent="0.25">
      <c r="A7" s="300"/>
      <c r="B7" s="307" t="s">
        <v>5</v>
      </c>
      <c r="C7" s="308">
        <v>429880</v>
      </c>
      <c r="D7" s="309">
        <f>SUM(D5:D6)</f>
        <v>179192.75</v>
      </c>
      <c r="E7" s="310">
        <f t="shared" ref="E7:E45" si="0">F7-C7</f>
        <v>10000</v>
      </c>
      <c r="F7" s="311">
        <f>SUM(F5:F6)</f>
        <v>439880</v>
      </c>
    </row>
    <row r="8" spans="1:6" ht="26.25" customHeight="1" x14ac:dyDescent="0.3">
      <c r="A8" s="295">
        <v>1415000</v>
      </c>
      <c r="B8" s="296" t="s">
        <v>414</v>
      </c>
      <c r="C8" s="302"/>
      <c r="D8" s="312"/>
      <c r="E8" s="306">
        <f t="shared" si="0"/>
        <v>0</v>
      </c>
      <c r="F8" s="304"/>
    </row>
    <row r="9" spans="1:6" ht="27.75" customHeight="1" x14ac:dyDescent="0.3">
      <c r="A9" s="300">
        <v>1415013</v>
      </c>
      <c r="B9" s="301" t="s">
        <v>6</v>
      </c>
      <c r="C9" s="302">
        <v>3840</v>
      </c>
      <c r="D9" s="312">
        <v>940</v>
      </c>
      <c r="E9" s="306">
        <f t="shared" si="0"/>
        <v>0</v>
      </c>
      <c r="F9" s="304">
        <v>3840</v>
      </c>
    </row>
    <row r="10" spans="1:6" ht="52.5" customHeight="1" x14ac:dyDescent="0.3">
      <c r="A10" s="300">
        <v>1415031</v>
      </c>
      <c r="B10" s="305" t="s">
        <v>7</v>
      </c>
      <c r="C10" s="302">
        <v>1500</v>
      </c>
      <c r="D10" s="312">
        <v>110</v>
      </c>
      <c r="E10" s="306">
        <f t="shared" si="0"/>
        <v>0</v>
      </c>
      <c r="F10" s="304">
        <v>1500</v>
      </c>
    </row>
    <row r="11" spans="1:6" ht="29.25" customHeight="1" x14ac:dyDescent="0.3">
      <c r="A11" s="300">
        <v>1415052</v>
      </c>
      <c r="B11" s="301" t="s">
        <v>8</v>
      </c>
      <c r="C11" s="302">
        <v>41880</v>
      </c>
      <c r="D11" s="313">
        <v>25237</v>
      </c>
      <c r="E11" s="306">
        <v>10000</v>
      </c>
      <c r="F11" s="304">
        <v>51880</v>
      </c>
    </row>
    <row r="12" spans="1:6" ht="32.25" customHeight="1" x14ac:dyDescent="0.25">
      <c r="A12" s="300"/>
      <c r="B12" s="307" t="s">
        <v>5</v>
      </c>
      <c r="C12" s="308">
        <f>SUM(C9:C11)</f>
        <v>47220</v>
      </c>
      <c r="D12" s="314">
        <f>SUM(D9:D11)</f>
        <v>26287</v>
      </c>
      <c r="E12" s="310">
        <f t="shared" si="0"/>
        <v>10000</v>
      </c>
      <c r="F12" s="311">
        <f>SUM(F9:F11)</f>
        <v>57220</v>
      </c>
    </row>
    <row r="13" spans="1:6" ht="27.75" customHeight="1" x14ac:dyDescent="0.3">
      <c r="A13" s="295">
        <v>1422000</v>
      </c>
      <c r="B13" s="296" t="s">
        <v>415</v>
      </c>
      <c r="C13" s="302"/>
      <c r="D13" s="312"/>
      <c r="E13" s="306">
        <f t="shared" si="0"/>
        <v>0</v>
      </c>
      <c r="F13" s="304"/>
    </row>
    <row r="14" spans="1:6" ht="29.25" customHeight="1" x14ac:dyDescent="0.3">
      <c r="A14" s="300">
        <v>1422001</v>
      </c>
      <c r="B14" s="305" t="s">
        <v>9</v>
      </c>
      <c r="C14" s="302">
        <v>4850</v>
      </c>
      <c r="D14" s="369">
        <v>1129</v>
      </c>
      <c r="E14" s="306">
        <f t="shared" si="0"/>
        <v>0</v>
      </c>
      <c r="F14" s="304">
        <v>4850</v>
      </c>
    </row>
    <row r="15" spans="1:6" ht="28.5" customHeight="1" x14ac:dyDescent="0.3">
      <c r="A15" s="300">
        <v>1422002</v>
      </c>
      <c r="B15" s="305" t="s">
        <v>423</v>
      </c>
      <c r="C15" s="302">
        <v>4000</v>
      </c>
      <c r="D15" s="368">
        <v>80</v>
      </c>
      <c r="E15" s="306">
        <f t="shared" si="0"/>
        <v>0</v>
      </c>
      <c r="F15" s="304">
        <v>4000</v>
      </c>
    </row>
    <row r="16" spans="1:6" ht="43.5" customHeight="1" x14ac:dyDescent="0.3">
      <c r="A16" s="300">
        <v>1422005</v>
      </c>
      <c r="B16" s="305" t="s">
        <v>10</v>
      </c>
      <c r="C16" s="302">
        <v>3500</v>
      </c>
      <c r="D16" s="312">
        <v>2827</v>
      </c>
      <c r="E16" s="306">
        <v>1500</v>
      </c>
      <c r="F16" s="304">
        <f>C16+E16</f>
        <v>5000</v>
      </c>
    </row>
    <row r="17" spans="1:6" ht="28.5" customHeight="1" x14ac:dyDescent="0.3">
      <c r="A17" s="300">
        <v>1422006</v>
      </c>
      <c r="B17" s="305" t="s">
        <v>11</v>
      </c>
      <c r="C17" s="316">
        <v>2100</v>
      </c>
      <c r="D17" s="370">
        <v>390</v>
      </c>
      <c r="E17" s="306">
        <v>0</v>
      </c>
      <c r="F17" s="304">
        <v>2100</v>
      </c>
    </row>
    <row r="18" spans="1:6" ht="28.5" customHeight="1" x14ac:dyDescent="0.3">
      <c r="A18" s="300">
        <v>1422007</v>
      </c>
      <c r="B18" s="305" t="s">
        <v>424</v>
      </c>
      <c r="C18" s="316">
        <v>2000</v>
      </c>
      <c r="D18" s="313">
        <v>850</v>
      </c>
      <c r="E18" s="306">
        <v>1000</v>
      </c>
      <c r="F18" s="304">
        <v>3000</v>
      </c>
    </row>
    <row r="19" spans="1:6" ht="23.25" customHeight="1" x14ac:dyDescent="0.3">
      <c r="A19" s="300">
        <v>1422009</v>
      </c>
      <c r="B19" s="317" t="s">
        <v>12</v>
      </c>
      <c r="C19" s="302">
        <v>2500</v>
      </c>
      <c r="D19" s="367">
        <v>2246</v>
      </c>
      <c r="E19" s="306">
        <v>1000</v>
      </c>
      <c r="F19" s="304">
        <v>3500</v>
      </c>
    </row>
    <row r="20" spans="1:6" ht="28.5" customHeight="1" x14ac:dyDescent="0.3">
      <c r="A20" s="300">
        <v>1422010</v>
      </c>
      <c r="B20" s="305" t="s">
        <v>65</v>
      </c>
      <c r="C20" s="302">
        <v>500</v>
      </c>
      <c r="D20" s="367">
        <v>0</v>
      </c>
      <c r="E20" s="306">
        <f t="shared" si="0"/>
        <v>0</v>
      </c>
      <c r="F20" s="304">
        <v>500</v>
      </c>
    </row>
    <row r="21" spans="1:6" ht="30.75" customHeight="1" x14ac:dyDescent="0.3">
      <c r="A21" s="300">
        <v>1422011</v>
      </c>
      <c r="B21" s="301" t="s">
        <v>13</v>
      </c>
      <c r="C21" s="302">
        <v>8000</v>
      </c>
      <c r="D21" s="367">
        <v>3410</v>
      </c>
      <c r="E21" s="306">
        <f t="shared" si="0"/>
        <v>0</v>
      </c>
      <c r="F21" s="304">
        <v>8000</v>
      </c>
    </row>
    <row r="22" spans="1:6" ht="24" customHeight="1" x14ac:dyDescent="0.3">
      <c r="A22" s="300">
        <v>1422012</v>
      </c>
      <c r="B22" s="305" t="s">
        <v>14</v>
      </c>
      <c r="C22" s="302">
        <v>6600</v>
      </c>
      <c r="D22" s="371">
        <v>4570</v>
      </c>
      <c r="E22" s="306">
        <v>1400</v>
      </c>
      <c r="F22" s="304">
        <v>8000</v>
      </c>
    </row>
    <row r="23" spans="1:6" ht="26.25" customHeight="1" x14ac:dyDescent="0.3">
      <c r="A23" s="300">
        <v>1422013</v>
      </c>
      <c r="B23" s="305" t="s">
        <v>15</v>
      </c>
      <c r="C23" s="302">
        <v>8000</v>
      </c>
      <c r="D23" s="366">
        <v>100</v>
      </c>
      <c r="E23" s="306">
        <f t="shared" si="0"/>
        <v>0</v>
      </c>
      <c r="F23" s="304">
        <v>8000</v>
      </c>
    </row>
    <row r="24" spans="1:6" ht="30" customHeight="1" x14ac:dyDescent="0.3">
      <c r="A24" s="300">
        <v>1422015</v>
      </c>
      <c r="B24" s="301" t="s">
        <v>16</v>
      </c>
      <c r="C24" s="302">
        <v>10000</v>
      </c>
      <c r="D24" s="366">
        <v>2543</v>
      </c>
      <c r="E24" s="306">
        <f t="shared" si="0"/>
        <v>0</v>
      </c>
      <c r="F24" s="304">
        <v>10000</v>
      </c>
    </row>
    <row r="25" spans="1:6" ht="27" customHeight="1" x14ac:dyDescent="0.3">
      <c r="A25" s="300">
        <v>1422016</v>
      </c>
      <c r="B25" s="301" t="s">
        <v>17</v>
      </c>
      <c r="C25" s="302">
        <v>2500</v>
      </c>
      <c r="D25" s="366">
        <v>2105</v>
      </c>
      <c r="E25" s="306">
        <v>1500</v>
      </c>
      <c r="F25" s="304">
        <v>4000</v>
      </c>
    </row>
    <row r="26" spans="1:6" ht="29.25" customHeight="1" x14ac:dyDescent="0.3">
      <c r="A26" s="300">
        <v>1422017</v>
      </c>
      <c r="B26" s="301" t="s">
        <v>18</v>
      </c>
      <c r="C26" s="302">
        <v>6500</v>
      </c>
      <c r="D26" s="366">
        <v>1255</v>
      </c>
      <c r="E26" s="306">
        <f t="shared" si="0"/>
        <v>0</v>
      </c>
      <c r="F26" s="304">
        <v>6500</v>
      </c>
    </row>
    <row r="27" spans="1:6" ht="27" customHeight="1" x14ac:dyDescent="0.3">
      <c r="A27" s="300">
        <v>1422018</v>
      </c>
      <c r="B27" s="305" t="s">
        <v>19</v>
      </c>
      <c r="C27" s="302">
        <v>13000</v>
      </c>
      <c r="D27" s="366">
        <v>3634</v>
      </c>
      <c r="E27" s="306">
        <v>-5000</v>
      </c>
      <c r="F27" s="304">
        <f>C27+E27</f>
        <v>8000</v>
      </c>
    </row>
    <row r="28" spans="1:6" ht="45.75" customHeight="1" x14ac:dyDescent="0.3">
      <c r="A28" s="300">
        <v>1422019</v>
      </c>
      <c r="B28" s="305" t="s">
        <v>20</v>
      </c>
      <c r="C28" s="302">
        <v>1100</v>
      </c>
      <c r="D28" s="318">
        <v>0</v>
      </c>
      <c r="E28" s="306">
        <f t="shared" si="0"/>
        <v>0</v>
      </c>
      <c r="F28" s="304">
        <v>1100</v>
      </c>
    </row>
    <row r="29" spans="1:6" ht="44.25" customHeight="1" x14ac:dyDescent="0.3">
      <c r="A29" s="300">
        <v>1422020</v>
      </c>
      <c r="B29" s="305" t="s">
        <v>21</v>
      </c>
      <c r="C29" s="302">
        <v>20000</v>
      </c>
      <c r="D29" s="366">
        <v>2350</v>
      </c>
      <c r="E29" s="306">
        <v>5000</v>
      </c>
      <c r="F29" s="304">
        <v>25000</v>
      </c>
    </row>
    <row r="30" spans="1:6" ht="29.25" customHeight="1" x14ac:dyDescent="0.3">
      <c r="A30" s="300">
        <v>1422022</v>
      </c>
      <c r="B30" s="305" t="s">
        <v>425</v>
      </c>
      <c r="C30" s="302">
        <v>1000</v>
      </c>
      <c r="D30" s="366">
        <v>0</v>
      </c>
      <c r="E30" s="306">
        <f t="shared" si="0"/>
        <v>0</v>
      </c>
      <c r="F30" s="304">
        <v>1000</v>
      </c>
    </row>
    <row r="31" spans="1:6" ht="51" customHeight="1" x14ac:dyDescent="0.3">
      <c r="A31" s="300">
        <v>1422023</v>
      </c>
      <c r="B31" s="305" t="s">
        <v>66</v>
      </c>
      <c r="C31" s="302">
        <v>5000</v>
      </c>
      <c r="D31" s="318">
        <v>30</v>
      </c>
      <c r="E31" s="306">
        <f t="shared" si="0"/>
        <v>0</v>
      </c>
      <c r="F31" s="304">
        <v>5000</v>
      </c>
    </row>
    <row r="32" spans="1:6" ht="27" customHeight="1" x14ac:dyDescent="0.3">
      <c r="A32" s="300">
        <v>1422029</v>
      </c>
      <c r="B32" s="305" t="s">
        <v>22</v>
      </c>
      <c r="C32" s="302">
        <v>1100</v>
      </c>
      <c r="D32" s="366">
        <v>380</v>
      </c>
      <c r="E32" s="306">
        <f t="shared" si="0"/>
        <v>0</v>
      </c>
      <c r="F32" s="304">
        <v>1100</v>
      </c>
    </row>
    <row r="33" spans="1:6" ht="27.75" customHeight="1" x14ac:dyDescent="0.3">
      <c r="A33" s="300">
        <v>1422030</v>
      </c>
      <c r="B33" s="305" t="s">
        <v>23</v>
      </c>
      <c r="C33" s="302">
        <v>1100</v>
      </c>
      <c r="D33" s="366">
        <v>985</v>
      </c>
      <c r="E33" s="306">
        <v>1900</v>
      </c>
      <c r="F33" s="304">
        <v>3000</v>
      </c>
    </row>
    <row r="34" spans="1:6" ht="26.25" customHeight="1" x14ac:dyDescent="0.3">
      <c r="A34" s="300">
        <v>1422032</v>
      </c>
      <c r="B34" s="305" t="s">
        <v>24</v>
      </c>
      <c r="C34" s="302">
        <v>5500</v>
      </c>
      <c r="D34" s="366">
        <v>280</v>
      </c>
      <c r="E34" s="306">
        <f t="shared" si="0"/>
        <v>-500</v>
      </c>
      <c r="F34" s="304">
        <v>5000</v>
      </c>
    </row>
    <row r="35" spans="1:6" ht="26.25" customHeight="1" x14ac:dyDescent="0.3">
      <c r="A35" s="300">
        <v>1422033</v>
      </c>
      <c r="B35" s="305" t="s">
        <v>25</v>
      </c>
      <c r="C35" s="302">
        <v>10000</v>
      </c>
      <c r="D35" s="366">
        <v>7209</v>
      </c>
      <c r="E35" s="306">
        <f t="shared" si="0"/>
        <v>0</v>
      </c>
      <c r="F35" s="304">
        <v>10000</v>
      </c>
    </row>
    <row r="36" spans="1:6" ht="30.75" customHeight="1" x14ac:dyDescent="0.3">
      <c r="A36" s="300">
        <v>1422038</v>
      </c>
      <c r="B36" s="305" t="s">
        <v>426</v>
      </c>
      <c r="C36" s="302">
        <v>10000</v>
      </c>
      <c r="D36" s="366">
        <v>964</v>
      </c>
      <c r="E36" s="306">
        <v>-5000</v>
      </c>
      <c r="F36" s="304">
        <f>C36+E36</f>
        <v>5000</v>
      </c>
    </row>
    <row r="37" spans="1:6" ht="24.75" customHeight="1" x14ac:dyDescent="0.3">
      <c r="A37" s="300">
        <v>1422040</v>
      </c>
      <c r="B37" s="305" t="s">
        <v>427</v>
      </c>
      <c r="C37" s="302">
        <v>5000</v>
      </c>
      <c r="D37" s="366">
        <v>3445</v>
      </c>
      <c r="E37" s="306">
        <f t="shared" si="0"/>
        <v>0</v>
      </c>
      <c r="F37" s="304">
        <v>5000</v>
      </c>
    </row>
    <row r="38" spans="1:6" ht="25.5" customHeight="1" x14ac:dyDescent="0.3">
      <c r="A38" s="300">
        <v>1422044</v>
      </c>
      <c r="B38" s="305" t="s">
        <v>26</v>
      </c>
      <c r="C38" s="302">
        <v>9000</v>
      </c>
      <c r="D38" s="366">
        <v>6315</v>
      </c>
      <c r="E38" s="306">
        <f t="shared" si="0"/>
        <v>0</v>
      </c>
      <c r="F38" s="304">
        <v>9000</v>
      </c>
    </row>
    <row r="39" spans="1:6" ht="26.25" customHeight="1" x14ac:dyDescent="0.3">
      <c r="A39" s="300">
        <v>1422047</v>
      </c>
      <c r="B39" s="305" t="s">
        <v>27</v>
      </c>
      <c r="C39" s="302">
        <v>1100</v>
      </c>
      <c r="D39" s="366">
        <v>40</v>
      </c>
      <c r="E39" s="306">
        <f t="shared" si="0"/>
        <v>-600</v>
      </c>
      <c r="F39" s="304">
        <v>500</v>
      </c>
    </row>
    <row r="40" spans="1:6" ht="27.75" customHeight="1" x14ac:dyDescent="0.3">
      <c r="A40" s="300">
        <v>1422052</v>
      </c>
      <c r="B40" s="305" t="s">
        <v>28</v>
      </c>
      <c r="C40" s="302">
        <v>1100</v>
      </c>
      <c r="D40" s="318">
        <v>0</v>
      </c>
      <c r="E40" s="306">
        <f t="shared" si="0"/>
        <v>0</v>
      </c>
      <c r="F40" s="304">
        <v>1100</v>
      </c>
    </row>
    <row r="41" spans="1:6" ht="57.75" customHeight="1" x14ac:dyDescent="0.3">
      <c r="A41" s="300">
        <v>1422055</v>
      </c>
      <c r="B41" s="305" t="s">
        <v>29</v>
      </c>
      <c r="C41" s="302">
        <v>2640</v>
      </c>
      <c r="D41" s="366">
        <v>10</v>
      </c>
      <c r="E41" s="306">
        <f t="shared" si="0"/>
        <v>0</v>
      </c>
      <c r="F41" s="304">
        <v>2640</v>
      </c>
    </row>
    <row r="42" spans="1:6" ht="27.75" customHeight="1" x14ac:dyDescent="0.3">
      <c r="A42" s="300">
        <v>1422057</v>
      </c>
      <c r="B42" s="305" t="s">
        <v>30</v>
      </c>
      <c r="C42" s="302">
        <v>6000</v>
      </c>
      <c r="D42" s="366">
        <v>150</v>
      </c>
      <c r="E42" s="306">
        <f t="shared" si="0"/>
        <v>0</v>
      </c>
      <c r="F42" s="304">
        <v>6000</v>
      </c>
    </row>
    <row r="43" spans="1:6" ht="28.5" customHeight="1" x14ac:dyDescent="0.3">
      <c r="A43" s="319">
        <v>1422066</v>
      </c>
      <c r="B43" s="305" t="s">
        <v>31</v>
      </c>
      <c r="C43" s="302">
        <v>220</v>
      </c>
      <c r="D43" s="318">
        <v>0</v>
      </c>
      <c r="E43" s="306">
        <f t="shared" si="0"/>
        <v>0</v>
      </c>
      <c r="F43" s="304">
        <v>220</v>
      </c>
    </row>
    <row r="44" spans="1:6" ht="24.75" customHeight="1" x14ac:dyDescent="0.3">
      <c r="A44" s="300">
        <v>1422067</v>
      </c>
      <c r="B44" s="305" t="s">
        <v>32</v>
      </c>
      <c r="C44" s="302">
        <v>3750</v>
      </c>
      <c r="D44" s="318">
        <v>550</v>
      </c>
      <c r="E44" s="306">
        <f t="shared" si="0"/>
        <v>0</v>
      </c>
      <c r="F44" s="304">
        <v>3750</v>
      </c>
    </row>
    <row r="45" spans="1:6" ht="27.75" customHeight="1" x14ac:dyDescent="0.3">
      <c r="A45" s="300">
        <v>1422151</v>
      </c>
      <c r="B45" s="305" t="s">
        <v>428</v>
      </c>
      <c r="C45" s="302">
        <v>500</v>
      </c>
      <c r="D45" s="366"/>
      <c r="E45" s="306">
        <f t="shared" si="0"/>
        <v>0</v>
      </c>
      <c r="F45" s="304">
        <v>500</v>
      </c>
    </row>
    <row r="46" spans="1:6" s="149" customFormat="1" ht="24.75" customHeight="1" x14ac:dyDescent="0.3">
      <c r="A46" s="319">
        <v>1422153</v>
      </c>
      <c r="B46" s="320" t="s">
        <v>471</v>
      </c>
      <c r="C46" s="321">
        <v>94199</v>
      </c>
      <c r="D46" s="366">
        <v>223442</v>
      </c>
      <c r="E46" s="323">
        <f>F46-C46</f>
        <v>315801</v>
      </c>
      <c r="F46" s="324">
        <v>410000</v>
      </c>
    </row>
    <row r="47" spans="1:6" ht="27.75" customHeight="1" x14ac:dyDescent="0.3">
      <c r="A47" s="300">
        <v>1422154</v>
      </c>
      <c r="B47" s="305" t="s">
        <v>472</v>
      </c>
      <c r="C47" s="302">
        <v>30000</v>
      </c>
      <c r="D47" s="366">
        <v>16535</v>
      </c>
      <c r="E47" s="315">
        <v>10000</v>
      </c>
      <c r="F47" s="304">
        <v>40000</v>
      </c>
    </row>
    <row r="48" spans="1:6" s="149" customFormat="1" ht="30" customHeight="1" x14ac:dyDescent="0.3">
      <c r="A48" s="319">
        <v>1422157</v>
      </c>
      <c r="B48" s="320" t="s">
        <v>34</v>
      </c>
      <c r="C48" s="321">
        <v>80000</v>
      </c>
      <c r="D48" s="366">
        <v>695694.2</v>
      </c>
      <c r="E48" s="325">
        <f>F48-C48</f>
        <v>788168</v>
      </c>
      <c r="F48" s="324">
        <v>868168</v>
      </c>
    </row>
    <row r="49" spans="1:6" ht="26.25" customHeight="1" x14ac:dyDescent="0.3">
      <c r="A49" s="300">
        <v>1422159</v>
      </c>
      <c r="B49" s="301" t="s">
        <v>35</v>
      </c>
      <c r="C49" s="316">
        <v>25000</v>
      </c>
      <c r="D49" s="366">
        <v>25</v>
      </c>
      <c r="E49" s="326">
        <f t="shared" ref="E49:E54" si="1">F49-C49</f>
        <v>0</v>
      </c>
      <c r="F49" s="304">
        <v>25000</v>
      </c>
    </row>
    <row r="50" spans="1:6" ht="26.25" customHeight="1" x14ac:dyDescent="0.3">
      <c r="A50" s="300">
        <v>1422168</v>
      </c>
      <c r="B50" s="301" t="s">
        <v>429</v>
      </c>
      <c r="C50" s="316">
        <v>2000</v>
      </c>
      <c r="D50" s="366">
        <v>220</v>
      </c>
      <c r="E50" s="326">
        <f t="shared" si="1"/>
        <v>0</v>
      </c>
      <c r="F50" s="304">
        <v>2000</v>
      </c>
    </row>
    <row r="51" spans="1:6" ht="24.75" customHeight="1" x14ac:dyDescent="0.3">
      <c r="A51" s="300">
        <v>1422176</v>
      </c>
      <c r="B51" s="305" t="s">
        <v>36</v>
      </c>
      <c r="C51" s="302">
        <v>3000</v>
      </c>
      <c r="D51" s="318">
        <v>255</v>
      </c>
      <c r="E51" s="326">
        <f t="shared" si="1"/>
        <v>0</v>
      </c>
      <c r="F51" s="304">
        <v>3000</v>
      </c>
    </row>
    <row r="52" spans="1:6" ht="26.25" customHeight="1" x14ac:dyDescent="0.3">
      <c r="A52" s="300">
        <v>1422178</v>
      </c>
      <c r="B52" s="305" t="s">
        <v>430</v>
      </c>
      <c r="C52" s="302">
        <v>2500</v>
      </c>
      <c r="D52" s="366">
        <v>0</v>
      </c>
      <c r="E52" s="326">
        <f t="shared" si="1"/>
        <v>0</v>
      </c>
      <c r="F52" s="304">
        <v>2500</v>
      </c>
    </row>
    <row r="53" spans="1:6" ht="30" customHeight="1" x14ac:dyDescent="0.3">
      <c r="A53" s="300">
        <v>1422214</v>
      </c>
      <c r="B53" s="305" t="s">
        <v>37</v>
      </c>
      <c r="C53" s="302">
        <v>1100</v>
      </c>
      <c r="D53" s="318">
        <v>0</v>
      </c>
      <c r="E53" s="326">
        <f t="shared" si="1"/>
        <v>0</v>
      </c>
      <c r="F53" s="304">
        <v>1100</v>
      </c>
    </row>
    <row r="54" spans="1:6" ht="48.75" customHeight="1" x14ac:dyDescent="0.3">
      <c r="A54" s="300">
        <v>142222</v>
      </c>
      <c r="B54" s="305" t="s">
        <v>431</v>
      </c>
      <c r="C54" s="302">
        <v>15000</v>
      </c>
      <c r="D54" s="318">
        <v>0</v>
      </c>
      <c r="E54" s="326">
        <f t="shared" si="1"/>
        <v>-5000</v>
      </c>
      <c r="F54" s="304">
        <v>10000</v>
      </c>
    </row>
    <row r="55" spans="1:6" ht="31.5" customHeight="1" x14ac:dyDescent="0.25">
      <c r="A55" s="327"/>
      <c r="B55" s="328" t="s">
        <v>5</v>
      </c>
      <c r="C55" s="329">
        <f>SUM(C14:C54)</f>
        <v>410959</v>
      </c>
      <c r="D55" s="330">
        <f>SUM(D14:D54)</f>
        <v>984018.2</v>
      </c>
      <c r="E55" s="331">
        <f>SUM(E14:E54)</f>
        <v>1111169</v>
      </c>
      <c r="F55" s="332">
        <f>SUM(F14:F54)</f>
        <v>1522128</v>
      </c>
    </row>
    <row r="56" spans="1:6" ht="30" customHeight="1" x14ac:dyDescent="0.3">
      <c r="A56" s="295">
        <v>1423000</v>
      </c>
      <c r="B56" s="333" t="s">
        <v>416</v>
      </c>
      <c r="C56" s="302"/>
      <c r="D56" s="330"/>
      <c r="E56" s="326"/>
      <c r="F56" s="304"/>
    </row>
    <row r="57" spans="1:6" ht="30" customHeight="1" x14ac:dyDescent="0.3">
      <c r="A57" s="300">
        <v>1423001</v>
      </c>
      <c r="B57" s="305" t="s">
        <v>38</v>
      </c>
      <c r="C57" s="302">
        <v>60000</v>
      </c>
      <c r="D57" s="318">
        <v>25525</v>
      </c>
      <c r="E57" s="326"/>
      <c r="F57" s="304">
        <f>C57+E57</f>
        <v>60000</v>
      </c>
    </row>
    <row r="58" spans="1:6" ht="29.25" customHeight="1" x14ac:dyDescent="0.3">
      <c r="A58" s="300">
        <v>1423002</v>
      </c>
      <c r="B58" s="305" t="s">
        <v>39</v>
      </c>
      <c r="C58" s="302">
        <v>1000</v>
      </c>
      <c r="D58" s="318">
        <v>0</v>
      </c>
      <c r="E58" s="326"/>
      <c r="F58" s="304">
        <f t="shared" ref="F58:F73" si="2">C58+E58</f>
        <v>1000</v>
      </c>
    </row>
    <row r="59" spans="1:6" ht="32.25" customHeight="1" x14ac:dyDescent="0.3">
      <c r="A59" s="300">
        <v>1423004</v>
      </c>
      <c r="B59" s="301" t="s">
        <v>67</v>
      </c>
      <c r="C59" s="302">
        <v>500</v>
      </c>
      <c r="D59" s="318">
        <v>0</v>
      </c>
      <c r="E59" s="326"/>
      <c r="F59" s="304">
        <f t="shared" si="2"/>
        <v>500</v>
      </c>
    </row>
    <row r="60" spans="1:6" ht="32.25" customHeight="1" x14ac:dyDescent="0.3">
      <c r="A60" s="319">
        <v>1423005</v>
      </c>
      <c r="B60" s="320" t="s">
        <v>40</v>
      </c>
      <c r="C60" s="321">
        <v>2000</v>
      </c>
      <c r="D60" s="322">
        <v>90363</v>
      </c>
      <c r="E60" s="325">
        <v>168000</v>
      </c>
      <c r="F60" s="324">
        <f t="shared" si="2"/>
        <v>170000</v>
      </c>
    </row>
    <row r="61" spans="1:6" ht="31.5" customHeight="1" x14ac:dyDescent="0.3">
      <c r="A61" s="300">
        <v>1423006</v>
      </c>
      <c r="B61" s="305" t="s">
        <v>41</v>
      </c>
      <c r="C61" s="302">
        <v>6000</v>
      </c>
      <c r="D61" s="318">
        <v>14557</v>
      </c>
      <c r="E61" s="326">
        <v>24000</v>
      </c>
      <c r="F61" s="304">
        <f t="shared" si="2"/>
        <v>30000</v>
      </c>
    </row>
    <row r="62" spans="1:6" ht="29.25" customHeight="1" x14ac:dyDescent="0.3">
      <c r="A62" s="300">
        <v>1423009</v>
      </c>
      <c r="B62" s="305" t="s">
        <v>42</v>
      </c>
      <c r="C62" s="302">
        <v>1000</v>
      </c>
      <c r="D62" s="318">
        <v>255</v>
      </c>
      <c r="E62" s="326">
        <v>2000</v>
      </c>
      <c r="F62" s="304">
        <f t="shared" si="2"/>
        <v>3000</v>
      </c>
    </row>
    <row r="63" spans="1:6" ht="48.75" customHeight="1" x14ac:dyDescent="0.3">
      <c r="A63" s="300">
        <v>1423010</v>
      </c>
      <c r="B63" s="305" t="s">
        <v>43</v>
      </c>
      <c r="C63" s="302">
        <v>17000</v>
      </c>
      <c r="D63" s="318">
        <v>12077</v>
      </c>
      <c r="E63" s="326">
        <v>7000</v>
      </c>
      <c r="F63" s="304">
        <f t="shared" si="2"/>
        <v>24000</v>
      </c>
    </row>
    <row r="64" spans="1:6" ht="48" customHeight="1" x14ac:dyDescent="0.3">
      <c r="A64" s="300">
        <v>1423011</v>
      </c>
      <c r="B64" s="305" t="s">
        <v>357</v>
      </c>
      <c r="C64" s="302">
        <v>20000</v>
      </c>
      <c r="D64" s="318">
        <v>3470</v>
      </c>
      <c r="E64" s="326">
        <v>0</v>
      </c>
      <c r="F64" s="304">
        <f>C64+E64</f>
        <v>20000</v>
      </c>
    </row>
    <row r="65" spans="1:6" ht="31.5" customHeight="1" x14ac:dyDescent="0.3">
      <c r="A65" s="300">
        <v>1423012</v>
      </c>
      <c r="B65" s="301" t="s">
        <v>44</v>
      </c>
      <c r="C65" s="302">
        <v>4200</v>
      </c>
      <c r="D65" s="318">
        <v>1829</v>
      </c>
      <c r="E65" s="326">
        <v>0</v>
      </c>
      <c r="F65" s="304">
        <f t="shared" si="2"/>
        <v>4200</v>
      </c>
    </row>
    <row r="66" spans="1:6" ht="32.25" customHeight="1" x14ac:dyDescent="0.3">
      <c r="A66" s="300">
        <v>1423014</v>
      </c>
      <c r="B66" s="305" t="s">
        <v>45</v>
      </c>
      <c r="C66" s="302">
        <v>1000</v>
      </c>
      <c r="D66" s="318">
        <v>0</v>
      </c>
      <c r="E66" s="326">
        <v>0</v>
      </c>
      <c r="F66" s="304">
        <f t="shared" si="2"/>
        <v>1000</v>
      </c>
    </row>
    <row r="67" spans="1:6" ht="30.75" customHeight="1" x14ac:dyDescent="0.3">
      <c r="A67" s="300">
        <v>1423018</v>
      </c>
      <c r="B67" s="301" t="s">
        <v>46</v>
      </c>
      <c r="C67" s="302">
        <v>26000</v>
      </c>
      <c r="D67" s="318">
        <v>10320</v>
      </c>
      <c r="E67" s="326">
        <v>0</v>
      </c>
      <c r="F67" s="304">
        <f t="shared" si="2"/>
        <v>26000</v>
      </c>
    </row>
    <row r="68" spans="1:6" ht="30.75" customHeight="1" x14ac:dyDescent="0.3">
      <c r="A68" s="319">
        <v>1423078</v>
      </c>
      <c r="B68" s="334" t="s">
        <v>33</v>
      </c>
      <c r="C68" s="321">
        <v>2000</v>
      </c>
      <c r="D68" s="322"/>
      <c r="E68" s="325">
        <v>-2000</v>
      </c>
      <c r="F68" s="324">
        <f t="shared" si="2"/>
        <v>0</v>
      </c>
    </row>
    <row r="69" spans="1:6" ht="31.5" customHeight="1" x14ac:dyDescent="0.3">
      <c r="A69" s="300">
        <v>1423090</v>
      </c>
      <c r="B69" s="305" t="s">
        <v>47</v>
      </c>
      <c r="C69" s="302">
        <v>6000</v>
      </c>
      <c r="D69" s="318">
        <v>1600</v>
      </c>
      <c r="E69" s="326">
        <v>0</v>
      </c>
      <c r="F69" s="304">
        <f t="shared" si="2"/>
        <v>6000</v>
      </c>
    </row>
    <row r="70" spans="1:6" ht="30" customHeight="1" x14ac:dyDescent="0.3">
      <c r="A70" s="300">
        <v>1423243</v>
      </c>
      <c r="B70" s="301" t="s">
        <v>48</v>
      </c>
      <c r="C70" s="302">
        <v>5000</v>
      </c>
      <c r="D70" s="318">
        <v>1155</v>
      </c>
      <c r="E70" s="326">
        <v>0</v>
      </c>
      <c r="F70" s="304">
        <f t="shared" si="2"/>
        <v>5000</v>
      </c>
    </row>
    <row r="71" spans="1:6" ht="33" customHeight="1" x14ac:dyDescent="0.3">
      <c r="A71" s="300">
        <v>1423527</v>
      </c>
      <c r="B71" s="305" t="s">
        <v>49</v>
      </c>
      <c r="C71" s="302">
        <v>10000</v>
      </c>
      <c r="D71" s="318">
        <v>3415</v>
      </c>
      <c r="E71" s="326">
        <v>0</v>
      </c>
      <c r="F71" s="304">
        <f t="shared" si="2"/>
        <v>10000</v>
      </c>
    </row>
    <row r="72" spans="1:6" ht="33" customHeight="1" x14ac:dyDescent="0.3">
      <c r="A72" s="300">
        <v>1422111</v>
      </c>
      <c r="B72" s="305" t="s">
        <v>473</v>
      </c>
      <c r="C72" s="302">
        <v>2000</v>
      </c>
      <c r="D72" s="318">
        <v>0</v>
      </c>
      <c r="E72" s="335"/>
      <c r="F72" s="304">
        <f t="shared" si="2"/>
        <v>2000</v>
      </c>
    </row>
    <row r="73" spans="1:6" ht="29.25" customHeight="1" x14ac:dyDescent="0.3">
      <c r="A73" s="327"/>
      <c r="B73" s="328" t="s">
        <v>5</v>
      </c>
      <c r="C73" s="308">
        <f>SUM(C57:C72)</f>
        <v>163700</v>
      </c>
      <c r="D73" s="336">
        <f>SUM(D57:D72)</f>
        <v>164566</v>
      </c>
      <c r="E73" s="337">
        <f>SUM(E57:E72)</f>
        <v>199000</v>
      </c>
      <c r="F73" s="311">
        <f t="shared" si="2"/>
        <v>362700</v>
      </c>
    </row>
    <row r="74" spans="1:6" ht="48.75" customHeight="1" x14ac:dyDescent="0.3">
      <c r="A74" s="295">
        <v>1430000</v>
      </c>
      <c r="B74" s="333" t="s">
        <v>417</v>
      </c>
      <c r="C74" s="302"/>
      <c r="D74" s="330"/>
      <c r="E74" s="315"/>
      <c r="F74" s="304"/>
    </row>
    <row r="75" spans="1:6" ht="32.25" customHeight="1" x14ac:dyDescent="0.3">
      <c r="A75" s="300">
        <v>1430001</v>
      </c>
      <c r="B75" s="305" t="s">
        <v>50</v>
      </c>
      <c r="C75" s="302">
        <v>18000</v>
      </c>
      <c r="D75" s="318">
        <v>560</v>
      </c>
      <c r="E75" s="335"/>
      <c r="F75" s="304">
        <v>18000</v>
      </c>
    </row>
    <row r="76" spans="1:6" ht="44.25" customHeight="1" x14ac:dyDescent="0.3">
      <c r="A76" s="300">
        <v>1430005</v>
      </c>
      <c r="B76" s="305" t="s">
        <v>51</v>
      </c>
      <c r="C76" s="302">
        <v>8000</v>
      </c>
      <c r="D76" s="318">
        <v>0</v>
      </c>
      <c r="E76" s="335"/>
      <c r="F76" s="304">
        <v>8000</v>
      </c>
    </row>
    <row r="77" spans="1:6" ht="50.25" customHeight="1" x14ac:dyDescent="0.3">
      <c r="A77" s="300">
        <v>1430015</v>
      </c>
      <c r="B77" s="305" t="s">
        <v>52</v>
      </c>
      <c r="C77" s="302">
        <v>2100</v>
      </c>
      <c r="D77" s="318">
        <v>0</v>
      </c>
      <c r="E77" s="335"/>
      <c r="F77" s="304">
        <v>2100</v>
      </c>
    </row>
    <row r="78" spans="1:6" ht="39.75" customHeight="1" x14ac:dyDescent="0.3">
      <c r="A78" s="300">
        <v>1430016</v>
      </c>
      <c r="B78" s="305" t="s">
        <v>53</v>
      </c>
      <c r="C78" s="302">
        <v>2100</v>
      </c>
      <c r="D78" s="318">
        <v>0</v>
      </c>
      <c r="E78" s="335"/>
      <c r="F78" s="304">
        <v>2100</v>
      </c>
    </row>
    <row r="79" spans="1:6" ht="24.75" customHeight="1" x14ac:dyDescent="0.3">
      <c r="A79" s="327"/>
      <c r="B79" s="328" t="s">
        <v>5</v>
      </c>
      <c r="C79" s="308">
        <f>SUM(C75:C78)</f>
        <v>30200</v>
      </c>
      <c r="D79" s="336">
        <f>SUM(D75:D78)</f>
        <v>560</v>
      </c>
      <c r="E79" s="335"/>
      <c r="F79" s="311">
        <f>SUM(F75:F78)</f>
        <v>30200</v>
      </c>
    </row>
    <row r="80" spans="1:6" ht="39.75" customHeight="1" x14ac:dyDescent="0.3">
      <c r="A80" s="338"/>
      <c r="B80" s="333" t="s">
        <v>418</v>
      </c>
      <c r="C80" s="316"/>
      <c r="D80" s="339"/>
      <c r="E80" s="335"/>
      <c r="F80" s="304"/>
    </row>
    <row r="81" spans="1:6" ht="39.75" customHeight="1" x14ac:dyDescent="0.3">
      <c r="A81" s="300">
        <v>1412001</v>
      </c>
      <c r="B81" s="305" t="s">
        <v>490</v>
      </c>
      <c r="C81" s="302"/>
      <c r="D81" s="340"/>
      <c r="E81" s="326">
        <v>550000</v>
      </c>
      <c r="F81" s="304">
        <v>550000</v>
      </c>
    </row>
    <row r="82" spans="1:6" ht="39.75" customHeight="1" x14ac:dyDescent="0.3">
      <c r="A82" s="300">
        <v>1412002</v>
      </c>
      <c r="B82" s="305" t="s">
        <v>54</v>
      </c>
      <c r="C82" s="302">
        <v>490614.6</v>
      </c>
      <c r="D82" s="340">
        <v>303753.03999999998</v>
      </c>
      <c r="E82" s="326">
        <f>F82-C82</f>
        <v>-154000</v>
      </c>
      <c r="F82" s="304">
        <v>336614.6</v>
      </c>
    </row>
    <row r="83" spans="1:6" ht="39.75" customHeight="1" x14ac:dyDescent="0.3">
      <c r="A83" s="300">
        <v>1412003</v>
      </c>
      <c r="B83" s="301" t="s">
        <v>55</v>
      </c>
      <c r="C83" s="302">
        <v>100000</v>
      </c>
      <c r="D83" s="340">
        <v>0</v>
      </c>
      <c r="E83" s="326">
        <v>50000</v>
      </c>
      <c r="F83" s="304">
        <v>150000</v>
      </c>
    </row>
    <row r="84" spans="1:6" ht="29.25" customHeight="1" x14ac:dyDescent="0.3">
      <c r="A84" s="300"/>
      <c r="B84" s="301" t="s">
        <v>5</v>
      </c>
      <c r="C84" s="341">
        <f>SUM(C82:C83)</f>
        <v>590614.6</v>
      </c>
      <c r="D84" s="336">
        <f>SUM(D81:D82)</f>
        <v>303753.03999999998</v>
      </c>
      <c r="E84" s="342">
        <f>SUM(E81:E83)</f>
        <v>446000</v>
      </c>
      <c r="F84" s="311">
        <f>SUM(F81:F83)</f>
        <v>1036614.6</v>
      </c>
    </row>
    <row r="85" spans="1:6" ht="39.75" customHeight="1" x14ac:dyDescent="0.3">
      <c r="A85" s="43"/>
      <c r="B85" s="44"/>
      <c r="C85" s="46"/>
      <c r="D85" s="48"/>
      <c r="E85" s="55"/>
      <c r="F85" s="45"/>
    </row>
    <row r="86" spans="1:6" ht="39.75" customHeight="1" x14ac:dyDescent="0.3">
      <c r="A86" s="43"/>
      <c r="B86" s="44"/>
      <c r="C86" s="46"/>
      <c r="D86" s="48"/>
      <c r="E86" s="55"/>
      <c r="F86" s="45"/>
    </row>
    <row r="87" spans="1:6" ht="48" customHeight="1" x14ac:dyDescent="0.25">
      <c r="A87" s="327"/>
      <c r="B87" s="333" t="s">
        <v>56</v>
      </c>
      <c r="C87" s="343">
        <f>C84+C79+C73+C55+C12+C7</f>
        <v>1672573.6</v>
      </c>
      <c r="D87" s="343">
        <f t="shared" ref="D87:F87" si="3">D84+D79+D73+D55+D12+D7</f>
        <v>1658376.99</v>
      </c>
      <c r="E87" s="343">
        <f t="shared" si="3"/>
        <v>1776169</v>
      </c>
      <c r="F87" s="343">
        <f t="shared" si="3"/>
        <v>3448742.6</v>
      </c>
    </row>
    <row r="88" spans="1:6" ht="39.75" customHeight="1" x14ac:dyDescent="0.3">
      <c r="A88" s="344"/>
      <c r="B88" s="345"/>
      <c r="C88" s="302"/>
      <c r="D88" s="346"/>
      <c r="E88" s="347"/>
      <c r="F88" s="348"/>
    </row>
    <row r="89" spans="1:6" ht="39.75" customHeight="1" x14ac:dyDescent="0.25">
      <c r="A89" s="349"/>
      <c r="B89" s="350" t="s">
        <v>419</v>
      </c>
      <c r="C89" s="351"/>
      <c r="D89" s="352"/>
      <c r="E89" s="353"/>
      <c r="F89" s="348"/>
    </row>
    <row r="90" spans="1:6" ht="66" customHeight="1" x14ac:dyDescent="0.25">
      <c r="A90" s="354">
        <v>1331001</v>
      </c>
      <c r="B90" s="355" t="s">
        <v>497</v>
      </c>
      <c r="C90" s="356">
        <v>4936908.71</v>
      </c>
      <c r="D90" s="357">
        <v>4116429.58</v>
      </c>
      <c r="E90" s="357">
        <v>3000000</v>
      </c>
      <c r="F90" s="348">
        <f>E90+C90</f>
        <v>7936908.71</v>
      </c>
    </row>
    <row r="91" spans="1:6" ht="32.25" customHeight="1" x14ac:dyDescent="0.25">
      <c r="A91" s="354">
        <v>1331002</v>
      </c>
      <c r="B91" s="358" t="s">
        <v>57</v>
      </c>
      <c r="C91" s="356">
        <v>4079683.2663000003</v>
      </c>
      <c r="D91" s="357">
        <v>280551.73</v>
      </c>
      <c r="E91" s="357"/>
      <c r="F91" s="348">
        <v>4079683.27</v>
      </c>
    </row>
    <row r="92" spans="1:6" ht="31.5" customHeight="1" x14ac:dyDescent="0.25">
      <c r="A92" s="354">
        <v>1331002</v>
      </c>
      <c r="B92" s="358" t="s">
        <v>410</v>
      </c>
      <c r="C92" s="359">
        <v>300000</v>
      </c>
      <c r="D92" s="357">
        <v>0</v>
      </c>
      <c r="E92" s="357"/>
      <c r="F92" s="348">
        <v>300000</v>
      </c>
    </row>
    <row r="93" spans="1:6" ht="30.75" customHeight="1" x14ac:dyDescent="0.25">
      <c r="A93" s="354">
        <v>1331003</v>
      </c>
      <c r="B93" s="358" t="s">
        <v>58</v>
      </c>
      <c r="C93" s="356">
        <v>620000</v>
      </c>
      <c r="D93" s="357">
        <v>0</v>
      </c>
      <c r="E93" s="357">
        <f>F93-C93</f>
        <v>830000</v>
      </c>
      <c r="F93" s="348">
        <v>1450000</v>
      </c>
    </row>
    <row r="94" spans="1:6" ht="30" customHeight="1" x14ac:dyDescent="0.25">
      <c r="A94" s="354">
        <v>1331008</v>
      </c>
      <c r="B94" s="358" t="s">
        <v>460</v>
      </c>
      <c r="C94" s="356">
        <v>45000</v>
      </c>
      <c r="D94" s="357">
        <v>32294.33</v>
      </c>
      <c r="E94" s="357"/>
      <c r="F94" s="348">
        <v>45000</v>
      </c>
    </row>
    <row r="95" spans="1:6" ht="45.75" customHeight="1" x14ac:dyDescent="0.25">
      <c r="A95" s="354">
        <v>1331009</v>
      </c>
      <c r="B95" s="355" t="s">
        <v>59</v>
      </c>
      <c r="C95" s="356">
        <v>166000</v>
      </c>
      <c r="D95" s="357">
        <v>22235.78</v>
      </c>
      <c r="E95" s="357"/>
      <c r="F95" s="348">
        <v>166000</v>
      </c>
    </row>
    <row r="96" spans="1:6" ht="27.75" customHeight="1" x14ac:dyDescent="0.25">
      <c r="A96" s="354">
        <v>1331010</v>
      </c>
      <c r="B96" s="358" t="s">
        <v>60</v>
      </c>
      <c r="C96" s="356">
        <v>45859</v>
      </c>
      <c r="D96" s="357"/>
      <c r="E96" s="357"/>
      <c r="F96" s="348">
        <v>45859.6</v>
      </c>
    </row>
    <row r="97" spans="1:6" ht="52.5" customHeight="1" x14ac:dyDescent="0.25">
      <c r="A97" s="354">
        <v>1331011</v>
      </c>
      <c r="B97" s="355" t="s">
        <v>61</v>
      </c>
      <c r="C97" s="356">
        <v>1670878</v>
      </c>
      <c r="D97" s="357"/>
      <c r="E97" s="357">
        <v>-370101</v>
      </c>
      <c r="F97" s="348">
        <f>C97+E97</f>
        <v>1300777</v>
      </c>
    </row>
    <row r="98" spans="1:6" ht="27.75" customHeight="1" x14ac:dyDescent="0.25">
      <c r="A98" s="354">
        <v>1331013</v>
      </c>
      <c r="B98" s="358" t="s">
        <v>464</v>
      </c>
      <c r="C98" s="356">
        <v>25180</v>
      </c>
      <c r="D98" s="357"/>
      <c r="E98" s="357"/>
      <c r="F98" s="348">
        <v>25180</v>
      </c>
    </row>
    <row r="99" spans="1:6" ht="59.25" customHeight="1" x14ac:dyDescent="0.25">
      <c r="A99" s="354">
        <v>1311024</v>
      </c>
      <c r="B99" s="355" t="s">
        <v>62</v>
      </c>
      <c r="C99" s="356">
        <v>25000</v>
      </c>
      <c r="D99" s="357">
        <v>12500</v>
      </c>
      <c r="E99" s="357"/>
      <c r="F99" s="348">
        <v>37500</v>
      </c>
    </row>
    <row r="100" spans="1:6" ht="55.5" customHeight="1" x14ac:dyDescent="0.25">
      <c r="A100" s="354">
        <v>1311018</v>
      </c>
      <c r="B100" s="355" t="s">
        <v>401</v>
      </c>
      <c r="C100" s="356">
        <v>150000</v>
      </c>
      <c r="D100" s="357">
        <v>50000</v>
      </c>
      <c r="E100" s="357">
        <v>323962</v>
      </c>
      <c r="F100" s="348">
        <f>E100+C100</f>
        <v>473962</v>
      </c>
    </row>
    <row r="101" spans="1:6" ht="30" customHeight="1" x14ac:dyDescent="0.25">
      <c r="A101" s="354">
        <v>1311034</v>
      </c>
      <c r="B101" s="358" t="s">
        <v>407</v>
      </c>
      <c r="C101" s="356">
        <v>150000</v>
      </c>
      <c r="D101" s="357"/>
      <c r="E101" s="357"/>
      <c r="F101" s="348">
        <v>150000</v>
      </c>
    </row>
    <row r="102" spans="1:6" ht="26.25" customHeight="1" x14ac:dyDescent="0.25">
      <c r="A102" s="360"/>
      <c r="B102" s="361" t="s">
        <v>63</v>
      </c>
      <c r="C102" s="362">
        <f>SUM(C90:C101)</f>
        <v>12214508.976300001</v>
      </c>
      <c r="D102" s="363">
        <f>SUM(D90:D101)</f>
        <v>4514011.4200000009</v>
      </c>
      <c r="E102" s="364">
        <f>SUM(E90:E101)</f>
        <v>3783861</v>
      </c>
      <c r="F102" s="332">
        <f>SUM(F90:F101)</f>
        <v>16010870.58</v>
      </c>
    </row>
    <row r="103" spans="1:6" ht="39.75" customHeight="1" x14ac:dyDescent="0.25">
      <c r="A103" s="360"/>
      <c r="B103" s="365"/>
      <c r="C103" s="365"/>
      <c r="D103" s="346"/>
      <c r="E103" s="353"/>
      <c r="F103" s="348"/>
    </row>
    <row r="104" spans="1:6" ht="39.75" customHeight="1" x14ac:dyDescent="0.25">
      <c r="A104" s="360"/>
      <c r="B104" s="361" t="s">
        <v>64</v>
      </c>
      <c r="C104" s="362">
        <f>C102+C87</f>
        <v>13887082.576300001</v>
      </c>
      <c r="D104" s="362">
        <f t="shared" ref="D104:E104" si="4">D102+D87</f>
        <v>6172388.4100000011</v>
      </c>
      <c r="E104" s="362">
        <f t="shared" si="4"/>
        <v>5560030</v>
      </c>
      <c r="F104" s="311">
        <f>F102+F87</f>
        <v>19459613.18</v>
      </c>
    </row>
  </sheetData>
  <mergeCells count="2">
    <mergeCell ref="A1:F1"/>
    <mergeCell ref="A2:F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0DFD0-7F18-4280-BB11-A5F45A120166}">
  <dimension ref="A1:I370"/>
  <sheetViews>
    <sheetView tabSelected="1" zoomScale="97" zoomScaleNormal="91" workbookViewId="0">
      <selection activeCell="D4" sqref="D4"/>
    </sheetView>
  </sheetViews>
  <sheetFormatPr defaultRowHeight="44.25" customHeight="1" x14ac:dyDescent="0.35"/>
  <cols>
    <col min="1" max="1" width="5.85546875" style="16" customWidth="1"/>
    <col min="2" max="2" width="38.140625" style="16" customWidth="1"/>
    <col min="3" max="3" width="17" style="166" customWidth="1"/>
    <col min="4" max="4" width="20.28515625" style="16" customWidth="1"/>
    <col min="5" max="5" width="21.140625" style="16" customWidth="1"/>
    <col min="6" max="6" width="19.85546875" style="16" customWidth="1"/>
    <col min="7" max="7" width="21.5703125" style="16" customWidth="1"/>
    <col min="8" max="8" width="30.28515625" style="16" customWidth="1"/>
    <col min="9" max="9" width="11.5703125" style="16" bestFit="1" customWidth="1"/>
    <col min="10" max="16384" width="9.140625" style="16"/>
  </cols>
  <sheetData>
    <row r="1" spans="1:8" ht="44.25" customHeight="1" x14ac:dyDescent="0.35">
      <c r="A1" s="427" t="s">
        <v>0</v>
      </c>
      <c r="B1" s="428"/>
      <c r="C1" s="428"/>
      <c r="D1" s="428"/>
      <c r="E1" s="428"/>
      <c r="F1" s="428"/>
      <c r="G1" s="56"/>
      <c r="H1" s="57"/>
    </row>
    <row r="2" spans="1:8" ht="44.25" customHeight="1" x14ac:dyDescent="0.35">
      <c r="A2" s="429" t="s">
        <v>481</v>
      </c>
      <c r="B2" s="429"/>
      <c r="C2" s="429"/>
      <c r="D2" s="429"/>
      <c r="E2" s="429"/>
      <c r="F2" s="429"/>
      <c r="G2" s="56"/>
      <c r="H2" s="57"/>
    </row>
    <row r="3" spans="1:8" ht="44.25" customHeight="1" x14ac:dyDescent="0.35">
      <c r="A3" s="429" t="s">
        <v>269</v>
      </c>
      <c r="B3" s="429"/>
      <c r="C3" s="429"/>
      <c r="D3" s="429"/>
      <c r="E3" s="429"/>
      <c r="F3" s="429"/>
      <c r="G3" s="56"/>
      <c r="H3" s="57"/>
    </row>
    <row r="4" spans="1:8" ht="44.25" customHeight="1" x14ac:dyDescent="0.35">
      <c r="A4" s="150" t="s">
        <v>68</v>
      </c>
      <c r="B4" s="150" t="s">
        <v>69</v>
      </c>
      <c r="C4" s="153" t="s">
        <v>70</v>
      </c>
      <c r="D4" s="152" t="s">
        <v>270</v>
      </c>
      <c r="E4" s="151" t="s">
        <v>469</v>
      </c>
      <c r="F4" s="151" t="s">
        <v>468</v>
      </c>
      <c r="G4" s="58"/>
      <c r="H4" s="57"/>
    </row>
    <row r="5" spans="1:8" ht="44.25" customHeight="1" x14ac:dyDescent="0.35">
      <c r="A5" s="169"/>
      <c r="B5" s="170" t="s">
        <v>72</v>
      </c>
      <c r="C5" s="171"/>
      <c r="D5" s="172"/>
      <c r="E5" s="171"/>
      <c r="F5" s="171"/>
      <c r="G5" s="59"/>
      <c r="H5" s="57"/>
    </row>
    <row r="6" spans="1:8" ht="34.5" customHeight="1" x14ac:dyDescent="0.35">
      <c r="A6" s="169">
        <v>1</v>
      </c>
      <c r="B6" s="173" t="s">
        <v>73</v>
      </c>
      <c r="C6" s="171" t="s">
        <v>272</v>
      </c>
      <c r="D6" s="172">
        <v>125874</v>
      </c>
      <c r="E6" s="171">
        <v>27000</v>
      </c>
      <c r="F6" s="171">
        <f>E6+D6</f>
        <v>152874</v>
      </c>
      <c r="G6" s="60"/>
      <c r="H6" s="57"/>
    </row>
    <row r="7" spans="1:8" ht="30" customHeight="1" x14ac:dyDescent="0.35">
      <c r="A7" s="169"/>
      <c r="B7" s="170" t="s">
        <v>5</v>
      </c>
      <c r="C7" s="171"/>
      <c r="D7" s="174">
        <f>SUM(D6)</f>
        <v>125874</v>
      </c>
      <c r="E7" s="174">
        <f t="shared" ref="E7:F7" si="0">SUM(E6)</f>
        <v>27000</v>
      </c>
      <c r="F7" s="175">
        <f t="shared" si="0"/>
        <v>152874</v>
      </c>
      <c r="G7" s="60"/>
      <c r="H7" s="57"/>
    </row>
    <row r="8" spans="1:8" ht="30" customHeight="1" x14ac:dyDescent="0.35">
      <c r="A8" s="169"/>
      <c r="B8" s="378" t="s">
        <v>76</v>
      </c>
      <c r="C8" s="378"/>
      <c r="D8" s="172"/>
      <c r="E8" s="171"/>
      <c r="F8" s="171"/>
      <c r="G8" s="60"/>
      <c r="H8" s="57"/>
    </row>
    <row r="9" spans="1:8" ht="32.25" customHeight="1" x14ac:dyDescent="0.35">
      <c r="A9" s="169">
        <v>2</v>
      </c>
      <c r="B9" s="173" t="s">
        <v>77</v>
      </c>
      <c r="C9" s="50" t="s">
        <v>498</v>
      </c>
      <c r="D9" s="172">
        <v>16650</v>
      </c>
      <c r="E9" s="171">
        <v>3900</v>
      </c>
      <c r="F9" s="171">
        <f>E9+D9</f>
        <v>20550</v>
      </c>
      <c r="G9" s="59"/>
      <c r="H9" s="57"/>
    </row>
    <row r="10" spans="1:8" ht="35.25" customHeight="1" x14ac:dyDescent="0.35">
      <c r="A10" s="169">
        <v>3</v>
      </c>
      <c r="B10" s="173" t="s">
        <v>78</v>
      </c>
      <c r="C10" s="50" t="s">
        <v>498</v>
      </c>
      <c r="D10" s="172">
        <v>7326</v>
      </c>
      <c r="E10" s="172"/>
      <c r="F10" s="171">
        <v>7326</v>
      </c>
      <c r="G10" s="59"/>
      <c r="H10" s="57"/>
    </row>
    <row r="11" spans="1:8" ht="30" customHeight="1" x14ac:dyDescent="0.35">
      <c r="A11" s="169"/>
      <c r="B11" s="170" t="s">
        <v>5</v>
      </c>
      <c r="C11" s="50" t="s">
        <v>498</v>
      </c>
      <c r="D11" s="174">
        <f>SUM(D9:D10)</f>
        <v>23976</v>
      </c>
      <c r="E11" s="174">
        <f t="shared" ref="E11:F11" si="1">SUM(E9:E10)</f>
        <v>3900</v>
      </c>
      <c r="F11" s="175">
        <f t="shared" si="1"/>
        <v>27876</v>
      </c>
      <c r="G11" s="61"/>
      <c r="H11" s="57"/>
    </row>
    <row r="12" spans="1:8" ht="30" customHeight="1" x14ac:dyDescent="0.35">
      <c r="A12" s="169"/>
      <c r="B12" s="170" t="s">
        <v>79</v>
      </c>
      <c r="C12" s="50" t="s">
        <v>498</v>
      </c>
      <c r="D12" s="172"/>
      <c r="E12" s="171"/>
      <c r="F12" s="171"/>
      <c r="G12" s="59"/>
      <c r="H12" s="57"/>
    </row>
    <row r="13" spans="1:8" ht="29.25" customHeight="1" x14ac:dyDescent="0.35">
      <c r="A13" s="169">
        <v>4</v>
      </c>
      <c r="B13" s="173" t="s">
        <v>80</v>
      </c>
      <c r="C13" s="50" t="s">
        <v>498</v>
      </c>
      <c r="D13" s="172">
        <v>89709</v>
      </c>
      <c r="E13" s="171"/>
      <c r="F13" s="171">
        <v>89709</v>
      </c>
      <c r="G13" s="59"/>
      <c r="H13" s="57"/>
    </row>
    <row r="14" spans="1:8" ht="34.5" customHeight="1" x14ac:dyDescent="0.35">
      <c r="A14" s="169">
        <v>5</v>
      </c>
      <c r="B14" s="173" t="s">
        <v>81</v>
      </c>
      <c r="C14" s="50" t="s">
        <v>498</v>
      </c>
      <c r="D14" s="172">
        <v>6000</v>
      </c>
      <c r="E14" s="171"/>
      <c r="F14" s="171">
        <v>6000</v>
      </c>
      <c r="G14" s="59"/>
      <c r="H14" s="57"/>
    </row>
    <row r="15" spans="1:8" ht="28.5" customHeight="1" x14ac:dyDescent="0.35">
      <c r="A15" s="169"/>
      <c r="B15" s="170" t="s">
        <v>5</v>
      </c>
      <c r="C15" s="50" t="s">
        <v>498</v>
      </c>
      <c r="D15" s="174">
        <f>SUM(D13:D14)</f>
        <v>95709</v>
      </c>
      <c r="E15" s="176"/>
      <c r="F15" s="175">
        <f>SUM(F13:F14)</f>
        <v>95709</v>
      </c>
      <c r="G15" s="61"/>
      <c r="H15" s="57"/>
    </row>
    <row r="16" spans="1:8" ht="31.5" customHeight="1" x14ac:dyDescent="0.35">
      <c r="A16" s="169"/>
      <c r="B16" s="170" t="s">
        <v>82</v>
      </c>
      <c r="C16" s="50" t="s">
        <v>498</v>
      </c>
      <c r="D16" s="174">
        <f>D7+D11+D15</f>
        <v>245559</v>
      </c>
      <c r="E16" s="174">
        <f t="shared" ref="E16:F16" si="2">E7+E11+E15</f>
        <v>30900</v>
      </c>
      <c r="F16" s="175">
        <f t="shared" si="2"/>
        <v>276459</v>
      </c>
      <c r="G16" s="60"/>
      <c r="H16" s="57"/>
    </row>
    <row r="17" spans="1:8" ht="30" customHeight="1" x14ac:dyDescent="0.35">
      <c r="A17" s="177"/>
      <c r="B17" s="373" t="s">
        <v>482</v>
      </c>
      <c r="C17" s="374"/>
      <c r="D17" s="172"/>
      <c r="E17" s="171"/>
      <c r="F17" s="171"/>
      <c r="G17" s="60"/>
      <c r="H17" s="57"/>
    </row>
    <row r="18" spans="1:8" ht="29.25" customHeight="1" x14ac:dyDescent="0.35">
      <c r="A18" s="177"/>
      <c r="B18" s="173" t="s">
        <v>83</v>
      </c>
      <c r="C18" s="171"/>
      <c r="D18" s="172"/>
      <c r="E18" s="171"/>
      <c r="F18" s="171"/>
      <c r="G18" s="60"/>
      <c r="H18" s="57"/>
    </row>
    <row r="19" spans="1:8" ht="34.5" customHeight="1" x14ac:dyDescent="0.35">
      <c r="A19" s="169">
        <v>6</v>
      </c>
      <c r="B19" s="173" t="s">
        <v>84</v>
      </c>
      <c r="C19" s="50" t="s">
        <v>498</v>
      </c>
      <c r="D19" s="172">
        <v>25000</v>
      </c>
      <c r="E19" s="171">
        <v>25000</v>
      </c>
      <c r="F19" s="171">
        <v>50000</v>
      </c>
      <c r="G19" s="59"/>
      <c r="H19" s="57"/>
    </row>
    <row r="20" spans="1:8" ht="33" customHeight="1" x14ac:dyDescent="0.35">
      <c r="A20" s="169">
        <v>7</v>
      </c>
      <c r="B20" s="173" t="s">
        <v>495</v>
      </c>
      <c r="C20" s="50" t="s">
        <v>498</v>
      </c>
      <c r="D20" s="172"/>
      <c r="E20" s="172">
        <v>500000</v>
      </c>
      <c r="F20" s="171">
        <v>500000</v>
      </c>
      <c r="G20" s="59"/>
      <c r="H20" s="57"/>
    </row>
    <row r="21" spans="1:8" ht="28.5" customHeight="1" x14ac:dyDescent="0.35">
      <c r="A21" s="169"/>
      <c r="B21" s="170" t="s">
        <v>5</v>
      </c>
      <c r="C21" s="50" t="s">
        <v>498</v>
      </c>
      <c r="D21" s="174">
        <f>SUM(D19)</f>
        <v>25000</v>
      </c>
      <c r="E21" s="174">
        <f>SUM(E19:E20)</f>
        <v>525000</v>
      </c>
      <c r="F21" s="175">
        <f>SUM(F19:F20)</f>
        <v>550000</v>
      </c>
      <c r="G21" s="60"/>
      <c r="H21" s="57"/>
    </row>
    <row r="22" spans="1:8" ht="29.25" customHeight="1" x14ac:dyDescent="0.35">
      <c r="A22" s="169"/>
      <c r="B22" s="170" t="s">
        <v>85</v>
      </c>
      <c r="C22" s="50" t="s">
        <v>498</v>
      </c>
      <c r="D22" s="172"/>
      <c r="E22" s="171"/>
      <c r="F22" s="171"/>
      <c r="G22" s="60"/>
      <c r="H22" s="57"/>
    </row>
    <row r="23" spans="1:8" ht="32.25" customHeight="1" x14ac:dyDescent="0.35">
      <c r="A23" s="169">
        <v>8</v>
      </c>
      <c r="B23" s="178" t="s">
        <v>358</v>
      </c>
      <c r="C23" s="50" t="s">
        <v>498</v>
      </c>
      <c r="D23" s="172">
        <v>25000</v>
      </c>
      <c r="E23" s="171">
        <v>21000</v>
      </c>
      <c r="F23" s="171">
        <f t="shared" ref="F23:F54" si="3">D23+E23</f>
        <v>46000</v>
      </c>
      <c r="G23" s="59"/>
      <c r="H23" s="57"/>
    </row>
    <row r="24" spans="1:8" ht="30" customHeight="1" x14ac:dyDescent="0.35">
      <c r="A24" s="169">
        <v>9</v>
      </c>
      <c r="B24" s="178" t="s">
        <v>86</v>
      </c>
      <c r="C24" s="50" t="s">
        <v>498</v>
      </c>
      <c r="D24" s="172">
        <v>3000</v>
      </c>
      <c r="E24" s="171">
        <v>2000</v>
      </c>
      <c r="F24" s="171">
        <f t="shared" si="3"/>
        <v>5000</v>
      </c>
      <c r="G24" s="59"/>
      <c r="H24" s="57"/>
    </row>
    <row r="25" spans="1:8" ht="30" customHeight="1" x14ac:dyDescent="0.35">
      <c r="A25" s="169">
        <v>10</v>
      </c>
      <c r="B25" s="178" t="s">
        <v>87</v>
      </c>
      <c r="C25" s="50" t="s">
        <v>498</v>
      </c>
      <c r="D25" s="172">
        <v>5000</v>
      </c>
      <c r="E25" s="171"/>
      <c r="F25" s="171">
        <f t="shared" si="3"/>
        <v>5000</v>
      </c>
      <c r="G25" s="59"/>
      <c r="H25" s="57"/>
    </row>
    <row r="26" spans="1:8" ht="34.5" customHeight="1" x14ac:dyDescent="0.35">
      <c r="A26" s="169">
        <v>11</v>
      </c>
      <c r="B26" s="178" t="s">
        <v>88</v>
      </c>
      <c r="C26" s="50" t="s">
        <v>498</v>
      </c>
      <c r="D26" s="172">
        <v>5000</v>
      </c>
      <c r="E26" s="171"/>
      <c r="F26" s="171">
        <f t="shared" si="3"/>
        <v>5000</v>
      </c>
      <c r="G26" s="59"/>
      <c r="H26" s="57"/>
    </row>
    <row r="27" spans="1:8" ht="29.25" customHeight="1" x14ac:dyDescent="0.35">
      <c r="A27" s="169">
        <v>12</v>
      </c>
      <c r="B27" s="178" t="s">
        <v>89</v>
      </c>
      <c r="C27" s="50" t="s">
        <v>498</v>
      </c>
      <c r="D27" s="172">
        <v>3000</v>
      </c>
      <c r="E27" s="171">
        <v>-1000</v>
      </c>
      <c r="F27" s="171">
        <f t="shared" si="3"/>
        <v>2000</v>
      </c>
      <c r="G27" s="59"/>
      <c r="H27" s="57"/>
    </row>
    <row r="28" spans="1:8" ht="31.5" customHeight="1" x14ac:dyDescent="0.35">
      <c r="A28" s="169"/>
      <c r="B28" s="170" t="s">
        <v>5</v>
      </c>
      <c r="C28" s="50" t="s">
        <v>498</v>
      </c>
      <c r="D28" s="174">
        <f>SUM(D23:D27)</f>
        <v>41000</v>
      </c>
      <c r="E28" s="174">
        <f t="shared" ref="E28" si="4">SUM(E23:E27)</f>
        <v>22000</v>
      </c>
      <c r="F28" s="175">
        <f t="shared" si="3"/>
        <v>63000</v>
      </c>
      <c r="G28" s="60"/>
      <c r="H28" s="57"/>
    </row>
    <row r="29" spans="1:8" ht="28.5" customHeight="1" x14ac:dyDescent="0.35">
      <c r="A29" s="169"/>
      <c r="B29" s="170" t="s">
        <v>90</v>
      </c>
      <c r="C29" s="50" t="s">
        <v>498</v>
      </c>
      <c r="D29" s="172"/>
      <c r="E29" s="171"/>
      <c r="F29" s="171">
        <f t="shared" si="3"/>
        <v>0</v>
      </c>
      <c r="G29" s="60"/>
      <c r="H29" s="57"/>
    </row>
    <row r="30" spans="1:8" ht="30" customHeight="1" x14ac:dyDescent="0.35">
      <c r="A30" s="169">
        <v>13</v>
      </c>
      <c r="B30" s="178" t="s">
        <v>91</v>
      </c>
      <c r="C30" s="50" t="s">
        <v>498</v>
      </c>
      <c r="D30" s="172">
        <v>5000</v>
      </c>
      <c r="E30" s="171">
        <v>3000</v>
      </c>
      <c r="F30" s="171">
        <f t="shared" si="3"/>
        <v>8000</v>
      </c>
      <c r="G30" s="59"/>
      <c r="H30" s="57"/>
    </row>
    <row r="31" spans="1:8" ht="33" customHeight="1" x14ac:dyDescent="0.35">
      <c r="A31" s="169">
        <v>14</v>
      </c>
      <c r="B31" s="173" t="s">
        <v>92</v>
      </c>
      <c r="C31" s="50" t="s">
        <v>498</v>
      </c>
      <c r="D31" s="172">
        <v>10000</v>
      </c>
      <c r="E31" s="171">
        <v>10000</v>
      </c>
      <c r="F31" s="171">
        <f t="shared" si="3"/>
        <v>20000</v>
      </c>
      <c r="G31" s="59"/>
      <c r="H31" s="57"/>
    </row>
    <row r="32" spans="1:8" ht="31.5" customHeight="1" x14ac:dyDescent="0.35">
      <c r="A32" s="169"/>
      <c r="B32" s="170" t="s">
        <v>5</v>
      </c>
      <c r="C32" s="50" t="s">
        <v>498</v>
      </c>
      <c r="D32" s="174">
        <f>SUM(D30:D31)</f>
        <v>15000</v>
      </c>
      <c r="E32" s="174">
        <f t="shared" ref="E32" si="5">SUM(E30:E31)</f>
        <v>13000</v>
      </c>
      <c r="F32" s="175">
        <f t="shared" si="3"/>
        <v>28000</v>
      </c>
      <c r="G32" s="60"/>
      <c r="H32" s="57"/>
    </row>
    <row r="33" spans="1:8" ht="37.5" customHeight="1" x14ac:dyDescent="0.35">
      <c r="A33" s="169"/>
      <c r="B33" s="168" t="s">
        <v>93</v>
      </c>
      <c r="C33" s="50" t="s">
        <v>498</v>
      </c>
      <c r="D33" s="172"/>
      <c r="E33" s="171"/>
      <c r="F33" s="171">
        <f t="shared" si="3"/>
        <v>0</v>
      </c>
      <c r="G33" s="60"/>
      <c r="H33" s="57"/>
    </row>
    <row r="34" spans="1:8" ht="30" customHeight="1" x14ac:dyDescent="0.35">
      <c r="A34" s="169">
        <v>15</v>
      </c>
      <c r="B34" s="178" t="s">
        <v>94</v>
      </c>
      <c r="C34" s="50" t="s">
        <v>498</v>
      </c>
      <c r="D34" s="172">
        <v>10000</v>
      </c>
      <c r="E34" s="171"/>
      <c r="F34" s="171">
        <f t="shared" si="3"/>
        <v>10000</v>
      </c>
      <c r="G34" s="59"/>
      <c r="H34" s="57"/>
    </row>
    <row r="35" spans="1:8" ht="29.25" customHeight="1" x14ac:dyDescent="0.35">
      <c r="A35" s="169">
        <v>16</v>
      </c>
      <c r="B35" s="178" t="s">
        <v>351</v>
      </c>
      <c r="C35" s="50" t="s">
        <v>498</v>
      </c>
      <c r="D35" s="172">
        <v>20000</v>
      </c>
      <c r="E35" s="171"/>
      <c r="F35" s="171">
        <f t="shared" si="3"/>
        <v>20000</v>
      </c>
      <c r="G35" s="59"/>
      <c r="H35" s="57"/>
    </row>
    <row r="36" spans="1:8" ht="31.5" customHeight="1" x14ac:dyDescent="0.35">
      <c r="A36" s="169">
        <v>17</v>
      </c>
      <c r="B36" s="178" t="s">
        <v>95</v>
      </c>
      <c r="C36" s="50" t="s">
        <v>498</v>
      </c>
      <c r="D36" s="172">
        <v>10000</v>
      </c>
      <c r="E36" s="171"/>
      <c r="F36" s="171">
        <f t="shared" si="3"/>
        <v>10000</v>
      </c>
      <c r="G36" s="59"/>
      <c r="H36" s="57"/>
    </row>
    <row r="37" spans="1:8" ht="24" customHeight="1" x14ac:dyDescent="0.35">
      <c r="A37" s="169">
        <v>18</v>
      </c>
      <c r="B37" s="173" t="s">
        <v>96</v>
      </c>
      <c r="C37" s="50" t="s">
        <v>498</v>
      </c>
      <c r="D37" s="172">
        <v>50000</v>
      </c>
      <c r="E37" s="171">
        <v>80000</v>
      </c>
      <c r="F37" s="171">
        <f t="shared" si="3"/>
        <v>130000</v>
      </c>
      <c r="G37" s="59"/>
      <c r="H37" s="57"/>
    </row>
    <row r="38" spans="1:8" ht="25.5" customHeight="1" x14ac:dyDescent="0.35">
      <c r="A38" s="169"/>
      <c r="B38" s="170" t="s">
        <v>5</v>
      </c>
      <c r="C38" s="50" t="s">
        <v>498</v>
      </c>
      <c r="D38" s="174">
        <f>SUM(D34:D37)</f>
        <v>90000</v>
      </c>
      <c r="E38" s="174">
        <f t="shared" ref="E38" si="6">SUM(E34:E37)</f>
        <v>80000</v>
      </c>
      <c r="F38" s="175">
        <f t="shared" si="3"/>
        <v>170000</v>
      </c>
      <c r="G38" s="60"/>
      <c r="H38" s="57"/>
    </row>
    <row r="39" spans="1:8" ht="29.25" customHeight="1" x14ac:dyDescent="0.35">
      <c r="A39" s="177"/>
      <c r="B39" s="168" t="s">
        <v>97</v>
      </c>
      <c r="C39" s="171"/>
      <c r="D39" s="172"/>
      <c r="E39" s="171"/>
      <c r="F39" s="171">
        <f t="shared" si="3"/>
        <v>0</v>
      </c>
      <c r="G39" s="60"/>
      <c r="H39" s="57"/>
    </row>
    <row r="40" spans="1:8" ht="27" customHeight="1" x14ac:dyDescent="0.35">
      <c r="A40" s="169">
        <v>19</v>
      </c>
      <c r="B40" s="173" t="s">
        <v>98</v>
      </c>
      <c r="C40" s="50" t="s">
        <v>498</v>
      </c>
      <c r="D40" s="172">
        <v>25000</v>
      </c>
      <c r="E40" s="171">
        <v>25000</v>
      </c>
      <c r="F40" s="171">
        <f t="shared" si="3"/>
        <v>50000</v>
      </c>
      <c r="G40" s="59"/>
      <c r="H40" s="57"/>
    </row>
    <row r="41" spans="1:8" ht="29.25" customHeight="1" x14ac:dyDescent="0.35">
      <c r="A41" s="169">
        <v>20</v>
      </c>
      <c r="B41" s="173" t="s">
        <v>99</v>
      </c>
      <c r="C41" s="50" t="s">
        <v>498</v>
      </c>
      <c r="D41" s="172">
        <v>25000</v>
      </c>
      <c r="E41" s="171"/>
      <c r="F41" s="171">
        <f t="shared" si="3"/>
        <v>25000</v>
      </c>
      <c r="G41" s="59"/>
      <c r="H41" s="57"/>
    </row>
    <row r="42" spans="1:8" ht="30" customHeight="1" x14ac:dyDescent="0.35">
      <c r="A42" s="169">
        <v>21</v>
      </c>
      <c r="B42" s="173" t="s">
        <v>100</v>
      </c>
      <c r="C42" s="50" t="s">
        <v>498</v>
      </c>
      <c r="D42" s="172">
        <v>40000</v>
      </c>
      <c r="E42" s="171">
        <v>50000</v>
      </c>
      <c r="F42" s="171">
        <f t="shared" si="3"/>
        <v>90000</v>
      </c>
      <c r="G42" s="59"/>
      <c r="H42" s="57"/>
    </row>
    <row r="43" spans="1:8" ht="31.5" customHeight="1" x14ac:dyDescent="0.35">
      <c r="A43" s="169">
        <v>22</v>
      </c>
      <c r="B43" s="173" t="s">
        <v>101</v>
      </c>
      <c r="C43" s="50" t="s">
        <v>498</v>
      </c>
      <c r="D43" s="172">
        <v>70000</v>
      </c>
      <c r="E43" s="171">
        <v>30000</v>
      </c>
      <c r="F43" s="171">
        <f t="shared" si="3"/>
        <v>100000</v>
      </c>
      <c r="G43" s="59"/>
      <c r="H43" s="57"/>
    </row>
    <row r="44" spans="1:8" ht="31.5" customHeight="1" x14ac:dyDescent="0.35">
      <c r="A44" s="169">
        <v>23</v>
      </c>
      <c r="B44" s="173" t="s">
        <v>102</v>
      </c>
      <c r="C44" s="50" t="s">
        <v>498</v>
      </c>
      <c r="D44" s="172">
        <v>95000</v>
      </c>
      <c r="E44" s="171">
        <v>40000</v>
      </c>
      <c r="F44" s="171">
        <f t="shared" si="3"/>
        <v>135000</v>
      </c>
      <c r="G44" s="59"/>
      <c r="H44" s="57"/>
    </row>
    <row r="45" spans="1:8" ht="27" customHeight="1" x14ac:dyDescent="0.35">
      <c r="A45" s="169"/>
      <c r="B45" s="170" t="s">
        <v>5</v>
      </c>
      <c r="C45" s="50" t="s">
        <v>498</v>
      </c>
      <c r="D45" s="174">
        <f>SUM(D40:D44)</f>
        <v>255000</v>
      </c>
      <c r="E45" s="174">
        <f t="shared" ref="E45" si="7">SUM(E40:E44)</f>
        <v>145000</v>
      </c>
      <c r="F45" s="175">
        <f t="shared" si="3"/>
        <v>400000</v>
      </c>
      <c r="G45" s="60"/>
      <c r="H45" s="57"/>
    </row>
    <row r="46" spans="1:8" ht="32.25" customHeight="1" x14ac:dyDescent="0.35">
      <c r="A46" s="177"/>
      <c r="B46" s="168" t="s">
        <v>103</v>
      </c>
      <c r="C46" s="50" t="s">
        <v>498</v>
      </c>
      <c r="D46" s="172">
        <v>0</v>
      </c>
      <c r="E46" s="171"/>
      <c r="F46" s="171">
        <f t="shared" si="3"/>
        <v>0</v>
      </c>
      <c r="G46" s="60"/>
      <c r="H46" s="57"/>
    </row>
    <row r="47" spans="1:8" ht="26.25" customHeight="1" x14ac:dyDescent="0.35">
      <c r="A47" s="169">
        <v>24</v>
      </c>
      <c r="B47" s="173" t="s">
        <v>104</v>
      </c>
      <c r="C47" s="50" t="s">
        <v>498</v>
      </c>
      <c r="D47" s="172">
        <v>10000</v>
      </c>
      <c r="E47" s="171">
        <v>5000</v>
      </c>
      <c r="F47" s="171">
        <f t="shared" si="3"/>
        <v>15000</v>
      </c>
      <c r="G47" s="59"/>
      <c r="H47" s="57"/>
    </row>
    <row r="48" spans="1:8" ht="30" customHeight="1" x14ac:dyDescent="0.35">
      <c r="A48" s="169">
        <v>25</v>
      </c>
      <c r="B48" s="173" t="s">
        <v>105</v>
      </c>
      <c r="C48" s="50" t="s">
        <v>498</v>
      </c>
      <c r="D48" s="172">
        <v>10000</v>
      </c>
      <c r="E48" s="171"/>
      <c r="F48" s="171">
        <f t="shared" si="3"/>
        <v>10000</v>
      </c>
      <c r="G48" s="59"/>
      <c r="H48" s="57"/>
    </row>
    <row r="49" spans="1:8" ht="28.5" customHeight="1" x14ac:dyDescent="0.35">
      <c r="A49" s="169">
        <v>26</v>
      </c>
      <c r="B49" s="173" t="s">
        <v>106</v>
      </c>
      <c r="C49" s="50" t="s">
        <v>498</v>
      </c>
      <c r="D49" s="172">
        <v>6000</v>
      </c>
      <c r="E49" s="171">
        <v>4000</v>
      </c>
      <c r="F49" s="171">
        <f t="shared" si="3"/>
        <v>10000</v>
      </c>
      <c r="G49" s="59"/>
      <c r="H49" s="57"/>
    </row>
    <row r="50" spans="1:8" ht="24" customHeight="1" x14ac:dyDescent="0.35">
      <c r="A50" s="169">
        <v>27</v>
      </c>
      <c r="B50" s="178" t="s">
        <v>107</v>
      </c>
      <c r="C50" s="50" t="s">
        <v>498</v>
      </c>
      <c r="D50" s="172">
        <v>10000</v>
      </c>
      <c r="E50" s="171"/>
      <c r="F50" s="171">
        <f t="shared" si="3"/>
        <v>10000</v>
      </c>
      <c r="G50" s="59"/>
      <c r="H50" s="57"/>
    </row>
    <row r="51" spans="1:8" ht="32.25" customHeight="1" x14ac:dyDescent="0.35">
      <c r="A51" s="169">
        <v>28</v>
      </c>
      <c r="B51" s="173" t="s">
        <v>108</v>
      </c>
      <c r="C51" s="50" t="s">
        <v>498</v>
      </c>
      <c r="D51" s="172">
        <v>10000</v>
      </c>
      <c r="E51" s="171"/>
      <c r="F51" s="171">
        <f t="shared" si="3"/>
        <v>10000</v>
      </c>
      <c r="G51" s="59"/>
      <c r="H51" s="57"/>
    </row>
    <row r="52" spans="1:8" ht="26.25" customHeight="1" x14ac:dyDescent="0.35">
      <c r="A52" s="169"/>
      <c r="B52" s="170" t="s">
        <v>5</v>
      </c>
      <c r="C52" s="171"/>
      <c r="D52" s="174">
        <f>SUM(D47:D51)</f>
        <v>46000</v>
      </c>
      <c r="E52" s="174">
        <f t="shared" ref="E52" si="8">SUM(E47:E51)</f>
        <v>9000</v>
      </c>
      <c r="F52" s="175">
        <f t="shared" si="3"/>
        <v>55000</v>
      </c>
      <c r="G52" s="60"/>
      <c r="H52" s="57"/>
    </row>
    <row r="53" spans="1:8" ht="33" customHeight="1" x14ac:dyDescent="0.35">
      <c r="A53" s="169"/>
      <c r="B53" s="168" t="s">
        <v>109</v>
      </c>
      <c r="C53" s="171"/>
      <c r="D53" s="172"/>
      <c r="E53" s="171"/>
      <c r="F53" s="171">
        <f t="shared" si="3"/>
        <v>0</v>
      </c>
      <c r="G53" s="60"/>
      <c r="H53" s="57"/>
    </row>
    <row r="54" spans="1:8" ht="31.5" customHeight="1" x14ac:dyDescent="0.35">
      <c r="A54" s="169">
        <v>29</v>
      </c>
      <c r="B54" s="173" t="s">
        <v>110</v>
      </c>
      <c r="C54" s="50" t="s">
        <v>498</v>
      </c>
      <c r="D54" s="172">
        <v>30000</v>
      </c>
      <c r="E54" s="171">
        <v>10000</v>
      </c>
      <c r="F54" s="171">
        <f t="shared" si="3"/>
        <v>40000</v>
      </c>
      <c r="G54" s="59"/>
      <c r="H54" s="57"/>
    </row>
    <row r="55" spans="1:8" ht="36.75" customHeight="1" x14ac:dyDescent="0.35">
      <c r="A55" s="169">
        <v>30</v>
      </c>
      <c r="B55" s="173" t="s">
        <v>111</v>
      </c>
      <c r="C55" s="50" t="s">
        <v>498</v>
      </c>
      <c r="D55" s="172">
        <v>15000</v>
      </c>
      <c r="E55" s="171">
        <v>35000</v>
      </c>
      <c r="F55" s="171">
        <f t="shared" ref="F55:F86" si="9">D55+E55</f>
        <v>50000</v>
      </c>
      <c r="G55" s="59"/>
      <c r="H55" s="57"/>
    </row>
    <row r="56" spans="1:8" ht="27" customHeight="1" x14ac:dyDescent="0.35">
      <c r="A56" s="169"/>
      <c r="B56" s="170" t="s">
        <v>5</v>
      </c>
      <c r="C56" s="50" t="s">
        <v>498</v>
      </c>
      <c r="D56" s="174">
        <f>SUM(D54:D55)</f>
        <v>45000</v>
      </c>
      <c r="E56" s="174">
        <f t="shared" ref="E56" si="10">SUM(E54:E55)</f>
        <v>45000</v>
      </c>
      <c r="F56" s="175">
        <f t="shared" si="9"/>
        <v>90000</v>
      </c>
      <c r="G56" s="60"/>
      <c r="H56" s="57"/>
    </row>
    <row r="57" spans="1:8" ht="54" customHeight="1" x14ac:dyDescent="0.35">
      <c r="A57" s="177"/>
      <c r="B57" s="168" t="s">
        <v>112</v>
      </c>
      <c r="C57" s="50" t="s">
        <v>498</v>
      </c>
      <c r="D57" s="172"/>
      <c r="E57" s="171"/>
      <c r="F57" s="171">
        <f t="shared" si="9"/>
        <v>0</v>
      </c>
      <c r="G57" s="60"/>
      <c r="H57" s="57"/>
    </row>
    <row r="58" spans="1:8" ht="23.25" customHeight="1" x14ac:dyDescent="0.35">
      <c r="A58" s="169">
        <v>31</v>
      </c>
      <c r="B58" s="173" t="s">
        <v>113</v>
      </c>
      <c r="C58" s="50" t="s">
        <v>498</v>
      </c>
      <c r="D58" s="172">
        <v>10000</v>
      </c>
      <c r="E58" s="171">
        <v>2000</v>
      </c>
      <c r="F58" s="171">
        <f t="shared" si="9"/>
        <v>12000</v>
      </c>
      <c r="G58" s="59"/>
      <c r="H58" s="57"/>
    </row>
    <row r="59" spans="1:8" ht="29.25" customHeight="1" x14ac:dyDescent="0.35">
      <c r="A59" s="169">
        <v>32</v>
      </c>
      <c r="B59" s="179" t="s">
        <v>114</v>
      </c>
      <c r="C59" s="50" t="s">
        <v>498</v>
      </c>
      <c r="D59" s="172">
        <v>15000</v>
      </c>
      <c r="E59" s="171"/>
      <c r="F59" s="171">
        <f t="shared" si="9"/>
        <v>15000</v>
      </c>
      <c r="G59" s="59"/>
      <c r="H59" s="57"/>
    </row>
    <row r="60" spans="1:8" ht="30" customHeight="1" x14ac:dyDescent="0.35">
      <c r="A60" s="169">
        <v>33</v>
      </c>
      <c r="B60" s="173" t="s">
        <v>115</v>
      </c>
      <c r="C60" s="50" t="s">
        <v>498</v>
      </c>
      <c r="D60" s="172">
        <v>18000</v>
      </c>
      <c r="E60" s="171"/>
      <c r="F60" s="171">
        <f t="shared" si="9"/>
        <v>18000</v>
      </c>
      <c r="G60" s="59"/>
      <c r="H60" s="57"/>
    </row>
    <row r="61" spans="1:8" ht="27" customHeight="1" x14ac:dyDescent="0.35">
      <c r="A61" s="169">
        <v>34</v>
      </c>
      <c r="B61" s="173" t="s">
        <v>116</v>
      </c>
      <c r="C61" s="50" t="s">
        <v>498</v>
      </c>
      <c r="D61" s="172">
        <v>5000</v>
      </c>
      <c r="E61" s="171"/>
      <c r="F61" s="171">
        <f t="shared" si="9"/>
        <v>5000</v>
      </c>
      <c r="G61" s="59"/>
      <c r="H61" s="57"/>
    </row>
    <row r="62" spans="1:8" ht="44.25" customHeight="1" x14ac:dyDescent="0.35">
      <c r="A62" s="169">
        <v>35</v>
      </c>
      <c r="B62" s="173" t="s">
        <v>117</v>
      </c>
      <c r="C62" s="50" t="s">
        <v>498</v>
      </c>
      <c r="D62" s="172">
        <v>30000</v>
      </c>
      <c r="E62" s="171">
        <v>70000</v>
      </c>
      <c r="F62" s="171">
        <f t="shared" si="9"/>
        <v>100000</v>
      </c>
      <c r="G62" s="59"/>
      <c r="H62" s="57"/>
    </row>
    <row r="63" spans="1:8" ht="28.5" customHeight="1" x14ac:dyDescent="0.35">
      <c r="A63" s="169"/>
      <c r="B63" s="170" t="s">
        <v>5</v>
      </c>
      <c r="C63" s="50" t="s">
        <v>498</v>
      </c>
      <c r="D63" s="174">
        <f>SUM(D58:D62)</f>
        <v>78000</v>
      </c>
      <c r="E63" s="174">
        <f t="shared" ref="E63" si="11">SUM(E58:E62)</f>
        <v>72000</v>
      </c>
      <c r="F63" s="175">
        <f t="shared" si="9"/>
        <v>150000</v>
      </c>
      <c r="G63" s="60"/>
      <c r="H63" s="57"/>
    </row>
    <row r="64" spans="1:8" ht="24" customHeight="1" x14ac:dyDescent="0.35">
      <c r="A64" s="177"/>
      <c r="B64" s="168" t="s">
        <v>118</v>
      </c>
      <c r="C64" s="50" t="s">
        <v>498</v>
      </c>
      <c r="D64" s="172"/>
      <c r="E64" s="171"/>
      <c r="F64" s="171">
        <f t="shared" si="9"/>
        <v>0</v>
      </c>
      <c r="G64" s="60"/>
      <c r="H64" s="57"/>
    </row>
    <row r="65" spans="1:8" ht="27" customHeight="1" x14ac:dyDescent="0.35">
      <c r="A65" s="169">
        <v>36</v>
      </c>
      <c r="B65" s="173" t="s">
        <v>119</v>
      </c>
      <c r="C65" s="50" t="s">
        <v>498</v>
      </c>
      <c r="D65" s="172">
        <v>6000</v>
      </c>
      <c r="E65" s="171">
        <v>4000</v>
      </c>
      <c r="F65" s="171">
        <f t="shared" si="9"/>
        <v>10000</v>
      </c>
      <c r="G65" s="59"/>
      <c r="H65" s="57"/>
    </row>
    <row r="66" spans="1:8" ht="27" customHeight="1" x14ac:dyDescent="0.35">
      <c r="A66" s="169">
        <v>37</v>
      </c>
      <c r="B66" s="173" t="s">
        <v>120</v>
      </c>
      <c r="C66" s="50" t="s">
        <v>498</v>
      </c>
      <c r="D66" s="172">
        <v>6000</v>
      </c>
      <c r="E66" s="171"/>
      <c r="F66" s="171">
        <f t="shared" si="9"/>
        <v>6000</v>
      </c>
      <c r="G66" s="59"/>
      <c r="H66" s="57"/>
    </row>
    <row r="67" spans="1:8" ht="36" customHeight="1" x14ac:dyDescent="0.35">
      <c r="A67" s="169">
        <v>38</v>
      </c>
      <c r="B67" s="173" t="s">
        <v>121</v>
      </c>
      <c r="C67" s="50" t="s">
        <v>498</v>
      </c>
      <c r="D67" s="172">
        <v>30000</v>
      </c>
      <c r="E67" s="171">
        <v>30000</v>
      </c>
      <c r="F67" s="171">
        <f t="shared" si="9"/>
        <v>60000</v>
      </c>
      <c r="G67" s="59"/>
      <c r="H67" s="57"/>
    </row>
    <row r="68" spans="1:8" ht="28.5" customHeight="1" x14ac:dyDescent="0.35">
      <c r="A68" s="169">
        <v>39</v>
      </c>
      <c r="B68" s="173" t="s">
        <v>313</v>
      </c>
      <c r="C68" s="50" t="s">
        <v>498</v>
      </c>
      <c r="D68" s="172">
        <v>40000</v>
      </c>
      <c r="E68" s="171">
        <v>30000</v>
      </c>
      <c r="F68" s="171">
        <f t="shared" si="9"/>
        <v>70000</v>
      </c>
      <c r="G68" s="59"/>
      <c r="H68" s="57"/>
    </row>
    <row r="69" spans="1:8" ht="24" customHeight="1" x14ac:dyDescent="0.35">
      <c r="A69" s="169"/>
      <c r="B69" s="170" t="s">
        <v>5</v>
      </c>
      <c r="C69" s="50" t="s">
        <v>498</v>
      </c>
      <c r="D69" s="174">
        <f>SUM(D65:D68)</f>
        <v>82000</v>
      </c>
      <c r="E69" s="174">
        <f t="shared" ref="E69" si="12">SUM(E65:E68)</f>
        <v>64000</v>
      </c>
      <c r="F69" s="175">
        <f t="shared" si="9"/>
        <v>146000</v>
      </c>
      <c r="G69" s="63" t="s">
        <v>154</v>
      </c>
      <c r="H69" s="64">
        <v>8000</v>
      </c>
    </row>
    <row r="70" spans="1:8" ht="34.5" customHeight="1" x14ac:dyDescent="0.35">
      <c r="A70" s="169"/>
      <c r="B70" s="168" t="s">
        <v>122</v>
      </c>
      <c r="C70" s="171"/>
      <c r="D70" s="172"/>
      <c r="E70" s="180"/>
      <c r="F70" s="171">
        <f t="shared" si="9"/>
        <v>0</v>
      </c>
      <c r="G70" s="65" t="s">
        <v>344</v>
      </c>
      <c r="H70" s="65">
        <v>3000</v>
      </c>
    </row>
    <row r="71" spans="1:8" ht="33" customHeight="1" x14ac:dyDescent="0.35">
      <c r="A71" s="169">
        <v>40</v>
      </c>
      <c r="B71" s="181" t="s">
        <v>123</v>
      </c>
      <c r="C71" s="50" t="s">
        <v>498</v>
      </c>
      <c r="D71" s="172">
        <v>54600</v>
      </c>
      <c r="E71" s="180"/>
      <c r="F71" s="171">
        <f t="shared" si="9"/>
        <v>54600</v>
      </c>
      <c r="G71" s="65" t="s">
        <v>301</v>
      </c>
      <c r="H71" s="65">
        <v>5000</v>
      </c>
    </row>
    <row r="72" spans="1:8" ht="21" customHeight="1" x14ac:dyDescent="0.35">
      <c r="A72" s="169"/>
      <c r="B72" s="170" t="s">
        <v>5</v>
      </c>
      <c r="C72" s="50" t="s">
        <v>498</v>
      </c>
      <c r="D72" s="174">
        <f>SUM(D71)</f>
        <v>54600</v>
      </c>
      <c r="E72" s="174">
        <f t="shared" ref="E72" si="13">SUM(E71)</f>
        <v>0</v>
      </c>
      <c r="F72" s="175">
        <f t="shared" si="9"/>
        <v>54600</v>
      </c>
      <c r="G72" s="63" t="s">
        <v>281</v>
      </c>
      <c r="H72" s="64">
        <v>5000</v>
      </c>
    </row>
    <row r="73" spans="1:8" ht="26.25" customHeight="1" x14ac:dyDescent="0.35">
      <c r="A73" s="169">
        <v>41</v>
      </c>
      <c r="B73" s="173" t="s">
        <v>124</v>
      </c>
      <c r="C73" s="50" t="s">
        <v>498</v>
      </c>
      <c r="D73" s="172"/>
      <c r="E73" s="180"/>
      <c r="F73" s="171">
        <f t="shared" si="9"/>
        <v>0</v>
      </c>
      <c r="G73" s="65" t="s">
        <v>338</v>
      </c>
      <c r="H73" s="65">
        <v>4000</v>
      </c>
    </row>
    <row r="74" spans="1:8" ht="26.25" customHeight="1" x14ac:dyDescent="0.35">
      <c r="A74" s="169">
        <v>42</v>
      </c>
      <c r="B74" s="178" t="s">
        <v>125</v>
      </c>
      <c r="C74" s="50" t="s">
        <v>498</v>
      </c>
      <c r="D74" s="172">
        <v>300</v>
      </c>
      <c r="E74" s="182">
        <v>700</v>
      </c>
      <c r="F74" s="171">
        <f t="shared" si="9"/>
        <v>1000</v>
      </c>
      <c r="G74" s="65" t="s">
        <v>339</v>
      </c>
      <c r="H74" s="65">
        <v>7600</v>
      </c>
    </row>
    <row r="75" spans="1:8" ht="26.25" customHeight="1" x14ac:dyDescent="0.35">
      <c r="A75" s="169"/>
      <c r="B75" s="170" t="s">
        <v>5</v>
      </c>
      <c r="C75" s="171"/>
      <c r="D75" s="174">
        <f>SUM(D74)</f>
        <v>300</v>
      </c>
      <c r="E75" s="174">
        <f t="shared" ref="E75" si="14">SUM(E74)</f>
        <v>700</v>
      </c>
      <c r="F75" s="175">
        <f t="shared" si="9"/>
        <v>1000</v>
      </c>
      <c r="G75" s="63" t="s">
        <v>340</v>
      </c>
      <c r="H75" s="64">
        <v>5000</v>
      </c>
    </row>
    <row r="76" spans="1:8" ht="29.25" customHeight="1" x14ac:dyDescent="0.35">
      <c r="A76" s="169"/>
      <c r="B76" s="170" t="s">
        <v>126</v>
      </c>
      <c r="C76" s="171"/>
      <c r="D76" s="172"/>
      <c r="E76" s="180"/>
      <c r="F76" s="171">
        <f t="shared" si="9"/>
        <v>0</v>
      </c>
      <c r="G76" s="65" t="s">
        <v>341</v>
      </c>
      <c r="H76" s="65">
        <v>7000</v>
      </c>
    </row>
    <row r="77" spans="1:8" ht="23.25" customHeight="1" x14ac:dyDescent="0.35">
      <c r="A77" s="169">
        <v>43</v>
      </c>
      <c r="B77" s="178" t="s">
        <v>271</v>
      </c>
      <c r="C77" s="50" t="s">
        <v>498</v>
      </c>
      <c r="D77" s="172">
        <v>50000</v>
      </c>
      <c r="E77" s="183">
        <v>50000</v>
      </c>
      <c r="F77" s="171">
        <f t="shared" si="9"/>
        <v>100000</v>
      </c>
      <c r="G77" s="66" t="s">
        <v>342</v>
      </c>
      <c r="H77" s="65">
        <v>5000</v>
      </c>
    </row>
    <row r="78" spans="1:8" ht="30" customHeight="1" x14ac:dyDescent="0.35">
      <c r="A78" s="169">
        <v>44</v>
      </c>
      <c r="B78" s="178" t="s">
        <v>127</v>
      </c>
      <c r="C78" s="50" t="s">
        <v>498</v>
      </c>
      <c r="D78" s="172">
        <v>15000</v>
      </c>
      <c r="E78" s="184"/>
      <c r="F78" s="171">
        <f t="shared" si="9"/>
        <v>15000</v>
      </c>
      <c r="G78" s="66"/>
      <c r="H78" s="65"/>
    </row>
    <row r="79" spans="1:8" ht="30" customHeight="1" x14ac:dyDescent="0.35">
      <c r="A79" s="169">
        <v>45</v>
      </c>
      <c r="B79" s="178" t="s">
        <v>420</v>
      </c>
      <c r="C79" s="50" t="s">
        <v>498</v>
      </c>
      <c r="D79" s="172">
        <v>10500</v>
      </c>
      <c r="E79" s="184">
        <v>-5500</v>
      </c>
      <c r="F79" s="171">
        <f t="shared" si="9"/>
        <v>5000</v>
      </c>
      <c r="G79" s="66" t="s">
        <v>343</v>
      </c>
      <c r="H79" s="65">
        <v>5000</v>
      </c>
    </row>
    <row r="80" spans="1:8" ht="30.75" customHeight="1" x14ac:dyDescent="0.35">
      <c r="A80" s="169"/>
      <c r="B80" s="170" t="s">
        <v>5</v>
      </c>
      <c r="C80" s="50" t="s">
        <v>498</v>
      </c>
      <c r="D80" s="174">
        <f>SUM(D77:D79)</f>
        <v>75500</v>
      </c>
      <c r="E80" s="185">
        <f>SUM(E77:E79)</f>
        <v>44500</v>
      </c>
      <c r="F80" s="175">
        <f t="shared" si="9"/>
        <v>120000</v>
      </c>
      <c r="G80" s="63"/>
      <c r="H80" s="64">
        <f>SUM(H69:H79)</f>
        <v>54600</v>
      </c>
    </row>
    <row r="81" spans="1:9" ht="28.5" customHeight="1" x14ac:dyDescent="0.35">
      <c r="A81" s="169"/>
      <c r="B81" s="178" t="s">
        <v>128</v>
      </c>
      <c r="C81" s="171"/>
      <c r="D81" s="186"/>
      <c r="E81" s="187"/>
      <c r="F81" s="171">
        <f t="shared" si="9"/>
        <v>0</v>
      </c>
      <c r="G81" s="60"/>
      <c r="H81" s="57"/>
    </row>
    <row r="82" spans="1:9" ht="33" customHeight="1" x14ac:dyDescent="0.35">
      <c r="A82" s="169">
        <v>46</v>
      </c>
      <c r="B82" s="188" t="s">
        <v>129</v>
      </c>
      <c r="C82" s="50" t="s">
        <v>498</v>
      </c>
      <c r="D82" s="189">
        <v>2000</v>
      </c>
      <c r="E82" s="190"/>
      <c r="F82" s="171">
        <f t="shared" si="9"/>
        <v>2000</v>
      </c>
      <c r="G82" s="67"/>
      <c r="H82" s="57"/>
    </row>
    <row r="83" spans="1:9" ht="28.5" customHeight="1" x14ac:dyDescent="0.35">
      <c r="A83" s="169"/>
      <c r="B83" s="170" t="s">
        <v>5</v>
      </c>
      <c r="C83" s="50" t="s">
        <v>498</v>
      </c>
      <c r="D83" s="174">
        <f>SUM(D82)</f>
        <v>2000</v>
      </c>
      <c r="E83" s="187"/>
      <c r="F83" s="171">
        <f t="shared" si="9"/>
        <v>2000</v>
      </c>
      <c r="G83" s="60"/>
      <c r="H83" s="57"/>
    </row>
    <row r="84" spans="1:9" ht="31.5" customHeight="1" x14ac:dyDescent="0.35">
      <c r="A84" s="169"/>
      <c r="B84" s="170" t="s">
        <v>130</v>
      </c>
      <c r="C84" s="50" t="s">
        <v>498</v>
      </c>
      <c r="D84" s="174">
        <f>D83+D80+D75+D72+D69+D63+D56+D52+D45+D38+D32+D28+D21</f>
        <v>809400</v>
      </c>
      <c r="E84" s="174">
        <f t="shared" ref="E84" si="15">E83+E80+E75+E72+E69+E63+E56+E52+E45+E38+E32+E28+E21</f>
        <v>1020200</v>
      </c>
      <c r="F84" s="175">
        <f t="shared" si="9"/>
        <v>1829600</v>
      </c>
      <c r="G84" s="60"/>
      <c r="H84" s="68"/>
    </row>
    <row r="85" spans="1:9" ht="29.25" customHeight="1" x14ac:dyDescent="0.35">
      <c r="A85" s="169"/>
      <c r="B85" s="178" t="s">
        <v>131</v>
      </c>
      <c r="C85" s="50" t="s">
        <v>498</v>
      </c>
      <c r="D85" s="172"/>
      <c r="E85" s="172"/>
      <c r="F85" s="171">
        <f t="shared" si="9"/>
        <v>0</v>
      </c>
      <c r="G85" s="61"/>
      <c r="H85" s="57"/>
    </row>
    <row r="86" spans="1:9" ht="32.25" customHeight="1" x14ac:dyDescent="0.35">
      <c r="A86" s="169">
        <v>47</v>
      </c>
      <c r="B86" s="173" t="s">
        <v>359</v>
      </c>
      <c r="C86" s="50" t="s">
        <v>498</v>
      </c>
      <c r="D86" s="172">
        <v>30000</v>
      </c>
      <c r="E86" s="172">
        <v>-30000</v>
      </c>
      <c r="F86" s="171">
        <f t="shared" si="9"/>
        <v>0</v>
      </c>
      <c r="G86" s="59"/>
      <c r="H86" s="57"/>
    </row>
    <row r="87" spans="1:9" ht="41.25" customHeight="1" x14ac:dyDescent="0.35">
      <c r="A87" s="169">
        <v>48</v>
      </c>
      <c r="B87" s="173" t="s">
        <v>132</v>
      </c>
      <c r="C87" s="171" t="s">
        <v>484</v>
      </c>
      <c r="D87" s="172">
        <v>100000</v>
      </c>
      <c r="E87" s="172">
        <v>-80000</v>
      </c>
      <c r="F87" s="171">
        <f t="shared" ref="F87" si="16">D87+E87</f>
        <v>20000</v>
      </c>
      <c r="G87" s="59"/>
      <c r="H87" s="57"/>
    </row>
    <row r="88" spans="1:9" ht="31.5" customHeight="1" x14ac:dyDescent="0.35">
      <c r="A88" s="169">
        <v>49</v>
      </c>
      <c r="B88" s="191" t="s">
        <v>475</v>
      </c>
      <c r="C88" s="171" t="s">
        <v>252</v>
      </c>
      <c r="D88" s="172"/>
      <c r="E88" s="172"/>
      <c r="F88" s="171"/>
      <c r="G88" s="59"/>
      <c r="H88" s="57"/>
    </row>
    <row r="89" spans="1:9" ht="43.5" customHeight="1" x14ac:dyDescent="0.35">
      <c r="A89" s="169">
        <v>50</v>
      </c>
      <c r="B89" s="173" t="s">
        <v>488</v>
      </c>
      <c r="C89" s="171" t="s">
        <v>252</v>
      </c>
      <c r="D89" s="172"/>
      <c r="E89" s="172">
        <v>100000</v>
      </c>
      <c r="F89" s="171">
        <f>D89+E89</f>
        <v>100000</v>
      </c>
      <c r="G89" s="59"/>
      <c r="H89" s="57"/>
    </row>
    <row r="90" spans="1:9" ht="30" customHeight="1" x14ac:dyDescent="0.35">
      <c r="A90" s="169">
        <v>51</v>
      </c>
      <c r="B90" s="191" t="s">
        <v>475</v>
      </c>
      <c r="C90" s="171" t="s">
        <v>489</v>
      </c>
      <c r="D90" s="172"/>
      <c r="E90" s="172"/>
      <c r="F90" s="171">
        <v>50000</v>
      </c>
      <c r="G90" s="59"/>
      <c r="H90" s="57"/>
    </row>
    <row r="91" spans="1:9" ht="34.5" customHeight="1" x14ac:dyDescent="0.35">
      <c r="A91" s="169">
        <v>52</v>
      </c>
      <c r="B91" s="173" t="s">
        <v>475</v>
      </c>
      <c r="C91" s="171" t="s">
        <v>272</v>
      </c>
      <c r="D91" s="171"/>
      <c r="E91" s="172">
        <v>285000</v>
      </c>
      <c r="F91" s="171">
        <f>D91+E91</f>
        <v>285000</v>
      </c>
      <c r="G91" s="59"/>
      <c r="H91" s="57"/>
    </row>
    <row r="92" spans="1:9" ht="44.25" customHeight="1" x14ac:dyDescent="0.35">
      <c r="A92" s="169">
        <v>53</v>
      </c>
      <c r="B92" s="173" t="s">
        <v>483</v>
      </c>
      <c r="C92" s="192" t="s">
        <v>252</v>
      </c>
      <c r="D92" s="192"/>
      <c r="E92" s="182">
        <v>601069</v>
      </c>
      <c r="F92" s="171">
        <f>D92+E92</f>
        <v>601069</v>
      </c>
      <c r="G92" s="57">
        <v>654513</v>
      </c>
      <c r="H92" s="68">
        <f>F92-G92</f>
        <v>-53444</v>
      </c>
    </row>
    <row r="93" spans="1:9" ht="33" customHeight="1" x14ac:dyDescent="0.35">
      <c r="A93" s="169"/>
      <c r="B93" s="178" t="s">
        <v>133</v>
      </c>
      <c r="C93" s="176"/>
      <c r="D93" s="174">
        <f>SUM(D86:D89)</f>
        <v>130000</v>
      </c>
      <c r="E93" s="174">
        <f>SUM(E86:E92)</f>
        <v>876069</v>
      </c>
      <c r="F93" s="175">
        <f>SUM(F86:F92)</f>
        <v>1056069</v>
      </c>
      <c r="G93" s="61"/>
      <c r="H93" s="57"/>
    </row>
    <row r="94" spans="1:9" ht="31.5" customHeight="1" x14ac:dyDescent="0.35">
      <c r="A94" s="169"/>
      <c r="B94" s="168" t="s">
        <v>134</v>
      </c>
      <c r="C94" s="176"/>
      <c r="D94" s="193">
        <f>D93+D84+D16</f>
        <v>1184959</v>
      </c>
      <c r="E94" s="193">
        <f>E93+E84+E16</f>
        <v>1927169</v>
      </c>
      <c r="F94" s="175">
        <f>D94+E94</f>
        <v>3112128</v>
      </c>
      <c r="G94" s="61"/>
      <c r="H94" s="68"/>
    </row>
    <row r="95" spans="1:9" ht="26.25" customHeight="1" x14ac:dyDescent="0.35">
      <c r="A95" s="169"/>
      <c r="B95" s="168"/>
      <c r="C95" s="176"/>
      <c r="D95" s="193"/>
      <c r="E95" s="194"/>
      <c r="F95" s="171">
        <f>D95+E95</f>
        <v>0</v>
      </c>
      <c r="G95" s="61"/>
      <c r="H95" s="57"/>
    </row>
    <row r="96" spans="1:9" ht="44.25" customHeight="1" x14ac:dyDescent="0.35">
      <c r="A96" s="424" t="s">
        <v>274</v>
      </c>
      <c r="B96" s="425"/>
      <c r="C96" s="425"/>
      <c r="D96" s="425"/>
      <c r="E96" s="425"/>
      <c r="F96" s="426"/>
      <c r="G96" s="69" t="s">
        <v>275</v>
      </c>
      <c r="H96" s="68"/>
      <c r="I96" s="17"/>
    </row>
    <row r="97" spans="1:8" ht="30.75" customHeight="1" x14ac:dyDescent="0.35">
      <c r="A97" s="195" t="s">
        <v>68</v>
      </c>
      <c r="B97" s="196" t="s">
        <v>69</v>
      </c>
      <c r="C97" s="197" t="s">
        <v>70</v>
      </c>
      <c r="D97" s="198" t="s">
        <v>273</v>
      </c>
      <c r="E97" s="199" t="s">
        <v>469</v>
      </c>
      <c r="F97" s="171" t="s">
        <v>468</v>
      </c>
      <c r="G97" s="70"/>
      <c r="H97" s="57"/>
    </row>
    <row r="98" spans="1:8" ht="24" customHeight="1" x14ac:dyDescent="0.35">
      <c r="A98" s="196" t="s">
        <v>68</v>
      </c>
      <c r="B98" s="200" t="s">
        <v>135</v>
      </c>
      <c r="C98" s="201"/>
      <c r="D98" s="202"/>
      <c r="E98" s="202"/>
      <c r="F98" s="171">
        <f t="shared" ref="F98:F111" si="17">D98+E98</f>
        <v>0</v>
      </c>
      <c r="G98" s="71"/>
      <c r="H98" s="57"/>
    </row>
    <row r="99" spans="1:8" ht="29.25" customHeight="1" x14ac:dyDescent="0.35">
      <c r="A99" s="196">
        <v>1</v>
      </c>
      <c r="B99" s="203" t="s">
        <v>136</v>
      </c>
      <c r="C99" s="204" t="s">
        <v>259</v>
      </c>
      <c r="D99" s="205">
        <v>10000</v>
      </c>
      <c r="E99" s="205">
        <v>-10000</v>
      </c>
      <c r="F99" s="171">
        <f t="shared" si="17"/>
        <v>0</v>
      </c>
      <c r="G99" s="72"/>
      <c r="H99" s="57"/>
    </row>
    <row r="100" spans="1:8" ht="51.75" customHeight="1" x14ac:dyDescent="0.35">
      <c r="A100" s="196">
        <v>2</v>
      </c>
      <c r="B100" s="203" t="s">
        <v>279</v>
      </c>
      <c r="C100" s="204" t="s">
        <v>280</v>
      </c>
      <c r="D100" s="205">
        <v>350000</v>
      </c>
      <c r="E100" s="205">
        <v>-350000</v>
      </c>
      <c r="F100" s="171">
        <f t="shared" si="17"/>
        <v>0</v>
      </c>
      <c r="G100" s="71"/>
      <c r="H100" s="57"/>
    </row>
    <row r="101" spans="1:8" ht="62.25" customHeight="1" x14ac:dyDescent="0.35">
      <c r="A101" s="196">
        <v>3</v>
      </c>
      <c r="B101" s="203" t="s">
        <v>391</v>
      </c>
      <c r="C101" s="206" t="s">
        <v>137</v>
      </c>
      <c r="D101" s="205">
        <v>100000</v>
      </c>
      <c r="E101" s="205">
        <v>-100000</v>
      </c>
      <c r="F101" s="171">
        <f t="shared" si="17"/>
        <v>0</v>
      </c>
      <c r="G101" s="71"/>
      <c r="H101" s="57"/>
    </row>
    <row r="102" spans="1:8" ht="40.5" customHeight="1" x14ac:dyDescent="0.35">
      <c r="A102" s="196">
        <v>4</v>
      </c>
      <c r="B102" s="173" t="s">
        <v>496</v>
      </c>
      <c r="C102" s="204"/>
      <c r="D102" s="205"/>
      <c r="E102" s="205">
        <v>100000</v>
      </c>
      <c r="F102" s="171">
        <f t="shared" si="17"/>
        <v>100000</v>
      </c>
      <c r="G102" s="71"/>
      <c r="H102" s="57"/>
    </row>
    <row r="103" spans="1:8" ht="34.5" customHeight="1" x14ac:dyDescent="0.35">
      <c r="A103" s="196">
        <v>5</v>
      </c>
      <c r="B103" s="204" t="s">
        <v>474</v>
      </c>
      <c r="C103" s="192"/>
      <c r="D103" s="207"/>
      <c r="E103" s="205">
        <v>206000</v>
      </c>
      <c r="F103" s="171">
        <f t="shared" si="17"/>
        <v>206000</v>
      </c>
      <c r="G103" s="71"/>
      <c r="H103" s="57"/>
    </row>
    <row r="104" spans="1:8" ht="27" customHeight="1" x14ac:dyDescent="0.35">
      <c r="A104" s="196"/>
      <c r="B104" s="203" t="s">
        <v>278</v>
      </c>
      <c r="C104" s="206"/>
      <c r="D104" s="208">
        <f>SUM(D99:D102)</f>
        <v>460000</v>
      </c>
      <c r="E104" s="208">
        <f>SUM(E99:E103)</f>
        <v>-154000</v>
      </c>
      <c r="F104" s="176">
        <f t="shared" si="17"/>
        <v>306000</v>
      </c>
      <c r="G104" s="71"/>
      <c r="H104" s="57"/>
    </row>
    <row r="105" spans="1:8" ht="33" customHeight="1" x14ac:dyDescent="0.35">
      <c r="A105" s="196"/>
      <c r="B105" s="209" t="s">
        <v>139</v>
      </c>
      <c r="C105" s="206"/>
      <c r="D105" s="210"/>
      <c r="E105" s="210"/>
      <c r="F105" s="171">
        <f t="shared" si="17"/>
        <v>0</v>
      </c>
      <c r="G105" s="71"/>
      <c r="H105" s="57"/>
    </row>
    <row r="106" spans="1:8" ht="47.25" x14ac:dyDescent="0.35">
      <c r="A106" s="196">
        <v>6</v>
      </c>
      <c r="B106" s="203" t="s">
        <v>390</v>
      </c>
      <c r="C106" s="206" t="s">
        <v>276</v>
      </c>
      <c r="D106" s="210">
        <v>9994.5</v>
      </c>
      <c r="E106" s="202"/>
      <c r="F106" s="171">
        <f t="shared" si="17"/>
        <v>9994.5</v>
      </c>
      <c r="G106" s="71"/>
      <c r="H106" s="57"/>
    </row>
    <row r="107" spans="1:8" ht="60.75" customHeight="1" x14ac:dyDescent="0.35">
      <c r="A107" s="196">
        <v>7</v>
      </c>
      <c r="B107" s="203" t="s">
        <v>392</v>
      </c>
      <c r="C107" s="206" t="s">
        <v>138</v>
      </c>
      <c r="D107" s="210">
        <v>20620.099999999999</v>
      </c>
      <c r="E107" s="202"/>
      <c r="F107" s="171">
        <f t="shared" si="17"/>
        <v>20620.099999999999</v>
      </c>
      <c r="G107" s="71"/>
      <c r="H107" s="57"/>
    </row>
    <row r="108" spans="1:8" ht="34.5" customHeight="1" x14ac:dyDescent="0.35">
      <c r="A108" s="196"/>
      <c r="B108" s="211" t="s">
        <v>277</v>
      </c>
      <c r="C108" s="206"/>
      <c r="D108" s="212">
        <f>SUM(D106:D107)</f>
        <v>30614.6</v>
      </c>
      <c r="E108" s="210"/>
      <c r="F108" s="175">
        <f t="shared" si="17"/>
        <v>30614.6</v>
      </c>
      <c r="G108" s="71"/>
      <c r="H108" s="57"/>
    </row>
    <row r="109" spans="1:8" ht="39.75" customHeight="1" x14ac:dyDescent="0.35">
      <c r="A109" s="213"/>
      <c r="B109" s="211" t="s">
        <v>141</v>
      </c>
      <c r="C109" s="214"/>
      <c r="D109" s="215">
        <f>D104+D108</f>
        <v>490614.6</v>
      </c>
      <c r="E109" s="215">
        <v>-154000</v>
      </c>
      <c r="F109" s="175">
        <f t="shared" si="17"/>
        <v>336614.6</v>
      </c>
      <c r="G109" s="73">
        <v>1675574</v>
      </c>
      <c r="H109" s="57"/>
    </row>
    <row r="110" spans="1:8" ht="28.5" customHeight="1" x14ac:dyDescent="0.35">
      <c r="A110" s="214"/>
      <c r="B110" s="216" t="s">
        <v>142</v>
      </c>
      <c r="C110" s="216"/>
      <c r="D110" s="217">
        <f>D109+D94</f>
        <v>1675573.6</v>
      </c>
      <c r="E110" s="217">
        <f t="shared" ref="E110" si="18">E109+E94</f>
        <v>1773169</v>
      </c>
      <c r="F110" s="218">
        <f t="shared" si="17"/>
        <v>3448742.6</v>
      </c>
      <c r="G110" s="74">
        <f>G109-F110</f>
        <v>-1773168.6</v>
      </c>
      <c r="H110" s="68"/>
    </row>
    <row r="111" spans="1:8" ht="24" customHeight="1" x14ac:dyDescent="0.35">
      <c r="A111" s="219"/>
      <c r="B111" s="219"/>
      <c r="C111" s="219"/>
      <c r="D111" s="220"/>
      <c r="E111" s="221"/>
      <c r="F111" s="171">
        <f t="shared" si="17"/>
        <v>0</v>
      </c>
      <c r="G111" s="74"/>
      <c r="H111" s="57"/>
    </row>
    <row r="112" spans="1:8" ht="49.5" customHeight="1" x14ac:dyDescent="0.35">
      <c r="A112" s="421" t="s">
        <v>143</v>
      </c>
      <c r="B112" s="422"/>
      <c r="C112" s="422"/>
      <c r="D112" s="422"/>
      <c r="E112" s="422"/>
      <c r="F112" s="423"/>
      <c r="G112" s="75"/>
      <c r="H112" s="57"/>
    </row>
    <row r="113" spans="1:8" ht="35.25" customHeight="1" x14ac:dyDescent="0.35">
      <c r="A113" s="222" t="s">
        <v>68</v>
      </c>
      <c r="B113" s="222" t="s">
        <v>69</v>
      </c>
      <c r="C113" s="223" t="s">
        <v>70</v>
      </c>
      <c r="D113" s="223" t="s">
        <v>314</v>
      </c>
      <c r="E113" s="199" t="s">
        <v>469</v>
      </c>
      <c r="F113" s="223" t="s">
        <v>468</v>
      </c>
      <c r="G113" s="76"/>
      <c r="H113" s="57"/>
    </row>
    <row r="114" spans="1:8" ht="28.5" customHeight="1" x14ac:dyDescent="0.35">
      <c r="A114" s="224">
        <v>1</v>
      </c>
      <c r="B114" s="179" t="s">
        <v>144</v>
      </c>
      <c r="C114" s="225" t="s">
        <v>300</v>
      </c>
      <c r="D114" s="225">
        <v>1302446.8799999999</v>
      </c>
      <c r="E114" s="226">
        <v>1200000</v>
      </c>
      <c r="F114" s="225">
        <f t="shared" ref="F114:F125" si="19">D114+E114</f>
        <v>2502446.88</v>
      </c>
      <c r="G114" s="80"/>
      <c r="H114" s="57"/>
    </row>
    <row r="115" spans="1:8" ht="28.5" customHeight="1" x14ac:dyDescent="0.35">
      <c r="A115" s="224">
        <v>2</v>
      </c>
      <c r="B115" s="179" t="s">
        <v>145</v>
      </c>
      <c r="C115" s="225" t="s">
        <v>146</v>
      </c>
      <c r="D115" s="225">
        <v>583233.96</v>
      </c>
      <c r="E115" s="226">
        <v>300000</v>
      </c>
      <c r="F115" s="225">
        <f t="shared" si="19"/>
        <v>883233.96</v>
      </c>
      <c r="G115" s="80"/>
      <c r="H115" s="57"/>
    </row>
    <row r="116" spans="1:8" ht="20.25" customHeight="1" x14ac:dyDescent="0.35">
      <c r="A116" s="224">
        <v>3</v>
      </c>
      <c r="B116" s="179" t="s">
        <v>147</v>
      </c>
      <c r="C116" s="225" t="s">
        <v>281</v>
      </c>
      <c r="D116" s="225">
        <v>87524.23</v>
      </c>
      <c r="E116" s="226">
        <v>35000</v>
      </c>
      <c r="F116" s="225">
        <f t="shared" si="19"/>
        <v>122524.23</v>
      </c>
      <c r="G116" s="80"/>
      <c r="H116" s="57"/>
    </row>
    <row r="117" spans="1:8" ht="36" customHeight="1" x14ac:dyDescent="0.35">
      <c r="A117" s="224">
        <v>4</v>
      </c>
      <c r="B117" s="179" t="s">
        <v>315</v>
      </c>
      <c r="C117" s="225" t="s">
        <v>148</v>
      </c>
      <c r="D117" s="225">
        <v>79637.83</v>
      </c>
      <c r="E117" s="226">
        <v>40000</v>
      </c>
      <c r="F117" s="225">
        <f t="shared" si="19"/>
        <v>119637.83</v>
      </c>
      <c r="G117" s="80"/>
      <c r="H117" s="57"/>
    </row>
    <row r="118" spans="1:8" ht="29.25" customHeight="1" x14ac:dyDescent="0.35">
      <c r="A118" s="224">
        <v>5</v>
      </c>
      <c r="B118" s="179" t="s">
        <v>149</v>
      </c>
      <c r="C118" s="225" t="s">
        <v>150</v>
      </c>
      <c r="D118" s="225">
        <v>579691.54</v>
      </c>
      <c r="E118" s="226">
        <v>350000</v>
      </c>
      <c r="F118" s="225">
        <f t="shared" si="19"/>
        <v>929691.54</v>
      </c>
      <c r="G118" s="80"/>
      <c r="H118" s="57"/>
    </row>
    <row r="119" spans="1:8" ht="30" customHeight="1" x14ac:dyDescent="0.35">
      <c r="A119" s="224">
        <v>6</v>
      </c>
      <c r="B119" s="179" t="s">
        <v>151</v>
      </c>
      <c r="C119" s="225" t="s">
        <v>152</v>
      </c>
      <c r="D119" s="225">
        <v>817180.91</v>
      </c>
      <c r="E119" s="226">
        <v>400000</v>
      </c>
      <c r="F119" s="225">
        <f t="shared" si="19"/>
        <v>1217180.9100000001</v>
      </c>
      <c r="G119" s="80"/>
      <c r="H119" s="57"/>
    </row>
    <row r="120" spans="1:8" ht="27" customHeight="1" x14ac:dyDescent="0.35">
      <c r="A120" s="224">
        <v>7</v>
      </c>
      <c r="B120" s="179" t="s">
        <v>153</v>
      </c>
      <c r="C120" s="225" t="s">
        <v>301</v>
      </c>
      <c r="D120" s="227">
        <v>511569.49</v>
      </c>
      <c r="E120" s="189">
        <v>250000</v>
      </c>
      <c r="F120" s="225">
        <f t="shared" si="19"/>
        <v>761569.49</v>
      </c>
      <c r="G120" s="80"/>
      <c r="H120" s="57"/>
    </row>
    <row r="121" spans="1:8" ht="26.25" customHeight="1" x14ac:dyDescent="0.35">
      <c r="A121" s="224">
        <v>8</v>
      </c>
      <c r="B121" s="179" t="s">
        <v>155</v>
      </c>
      <c r="C121" s="225" t="s">
        <v>302</v>
      </c>
      <c r="D121" s="225">
        <v>78843.13</v>
      </c>
      <c r="E121" s="226">
        <v>30000</v>
      </c>
      <c r="F121" s="225">
        <f t="shared" si="19"/>
        <v>108843.13</v>
      </c>
      <c r="G121" s="80"/>
      <c r="H121" s="57"/>
    </row>
    <row r="122" spans="1:8" ht="25.5" customHeight="1" x14ac:dyDescent="0.35">
      <c r="A122" s="224">
        <v>9</v>
      </c>
      <c r="B122" s="179" t="s">
        <v>156</v>
      </c>
      <c r="C122" s="225" t="s">
        <v>303</v>
      </c>
      <c r="D122" s="225">
        <v>259279.44</v>
      </c>
      <c r="E122" s="226">
        <v>150000</v>
      </c>
      <c r="F122" s="225">
        <f t="shared" si="19"/>
        <v>409279.44</v>
      </c>
      <c r="G122" s="80"/>
      <c r="H122" s="57"/>
    </row>
    <row r="123" spans="1:8" ht="31.5" customHeight="1" x14ac:dyDescent="0.35">
      <c r="A123" s="224">
        <v>10</v>
      </c>
      <c r="B123" s="179" t="s">
        <v>157</v>
      </c>
      <c r="C123" s="225" t="s">
        <v>154</v>
      </c>
      <c r="D123" s="225">
        <v>601746.85</v>
      </c>
      <c r="E123" s="226">
        <v>230000</v>
      </c>
      <c r="F123" s="225">
        <f t="shared" si="19"/>
        <v>831746.85</v>
      </c>
      <c r="G123" s="80"/>
      <c r="H123" s="57"/>
    </row>
    <row r="124" spans="1:8" ht="24" customHeight="1" x14ac:dyDescent="0.35">
      <c r="A124" s="224">
        <v>11</v>
      </c>
      <c r="B124" s="179" t="s">
        <v>158</v>
      </c>
      <c r="C124" s="225" t="s">
        <v>159</v>
      </c>
      <c r="D124" s="225">
        <v>35754.449999999997</v>
      </c>
      <c r="E124" s="226">
        <v>15000</v>
      </c>
      <c r="F124" s="225">
        <f t="shared" si="19"/>
        <v>50754.45</v>
      </c>
      <c r="G124" s="80"/>
      <c r="H124" s="57"/>
    </row>
    <row r="125" spans="1:8" ht="27" customHeight="1" x14ac:dyDescent="0.35">
      <c r="A125" s="224"/>
      <c r="B125" s="228" t="s">
        <v>160</v>
      </c>
      <c r="C125" s="225"/>
      <c r="D125" s="229">
        <f>SUM(D114:D124)</f>
        <v>4936908.71</v>
      </c>
      <c r="E125" s="193">
        <f>SUM(E114:E124)</f>
        <v>3000000</v>
      </c>
      <c r="F125" s="230">
        <f t="shared" si="19"/>
        <v>7936908.71</v>
      </c>
      <c r="G125" s="82"/>
      <c r="H125" s="57"/>
    </row>
    <row r="126" spans="1:8" ht="28.5" customHeight="1" x14ac:dyDescent="0.35">
      <c r="A126" s="418" t="s">
        <v>161</v>
      </c>
      <c r="B126" s="419"/>
      <c r="C126" s="419"/>
      <c r="D126" s="419"/>
      <c r="E126" s="419"/>
      <c r="F126" s="420"/>
      <c r="G126" s="83"/>
      <c r="H126" s="57"/>
    </row>
    <row r="127" spans="1:8" ht="23.25" customHeight="1" x14ac:dyDescent="0.35">
      <c r="A127" s="77"/>
      <c r="B127" s="84" t="s">
        <v>162</v>
      </c>
      <c r="C127" s="50"/>
      <c r="D127" s="85"/>
      <c r="E127" s="86"/>
      <c r="F127" s="78"/>
      <c r="G127" s="87"/>
      <c r="H127" s="57"/>
    </row>
    <row r="128" spans="1:8" ht="29.25" customHeight="1" x14ac:dyDescent="0.35">
      <c r="A128" s="77">
        <v>13</v>
      </c>
      <c r="B128" s="286" t="s">
        <v>282</v>
      </c>
      <c r="C128" s="225" t="s">
        <v>283</v>
      </c>
      <c r="D128" s="78">
        <v>800</v>
      </c>
      <c r="E128" s="79"/>
      <c r="F128" s="78">
        <v>800</v>
      </c>
      <c r="G128" s="80"/>
      <c r="H128" s="57"/>
    </row>
    <row r="129" spans="1:8" ht="47.25" customHeight="1" x14ac:dyDescent="0.35">
      <c r="A129" s="77">
        <v>14</v>
      </c>
      <c r="B129" s="286" t="s">
        <v>284</v>
      </c>
      <c r="C129" s="225" t="s">
        <v>285</v>
      </c>
      <c r="D129" s="78">
        <v>6000</v>
      </c>
      <c r="E129" s="79"/>
      <c r="F129" s="78">
        <v>6000</v>
      </c>
      <c r="G129" s="80"/>
      <c r="H129" s="57"/>
    </row>
    <row r="130" spans="1:8" ht="44.25" customHeight="1" x14ac:dyDescent="0.35">
      <c r="A130" s="77">
        <v>15</v>
      </c>
      <c r="B130" s="286" t="s">
        <v>287</v>
      </c>
      <c r="C130" s="225" t="s">
        <v>286</v>
      </c>
      <c r="D130" s="78">
        <v>1000</v>
      </c>
      <c r="E130" s="79"/>
      <c r="F130" s="78">
        <v>1000</v>
      </c>
      <c r="G130" s="80"/>
      <c r="H130" s="57"/>
    </row>
    <row r="131" spans="1:8" ht="41.25" customHeight="1" x14ac:dyDescent="0.35">
      <c r="A131" s="77">
        <v>16</v>
      </c>
      <c r="B131" s="286" t="s">
        <v>288</v>
      </c>
      <c r="C131" s="225" t="s">
        <v>289</v>
      </c>
      <c r="D131" s="78">
        <v>6000</v>
      </c>
      <c r="E131" s="79"/>
      <c r="F131" s="78">
        <v>6000</v>
      </c>
      <c r="G131" s="80"/>
      <c r="H131" s="57"/>
    </row>
    <row r="132" spans="1:8" ht="36" customHeight="1" x14ac:dyDescent="0.35">
      <c r="A132" s="77">
        <v>17</v>
      </c>
      <c r="B132" s="286" t="s">
        <v>290</v>
      </c>
      <c r="C132" s="225" t="s">
        <v>291</v>
      </c>
      <c r="D132" s="78">
        <v>2000</v>
      </c>
      <c r="E132" s="79"/>
      <c r="F132" s="78">
        <v>2000</v>
      </c>
      <c r="G132" s="80"/>
      <c r="H132" s="57"/>
    </row>
    <row r="133" spans="1:8" ht="69.75" customHeight="1" x14ac:dyDescent="0.35">
      <c r="A133" s="77">
        <v>18</v>
      </c>
      <c r="B133" s="287" t="s">
        <v>292</v>
      </c>
      <c r="C133" s="225" t="s">
        <v>293</v>
      </c>
      <c r="D133" s="78">
        <v>6000</v>
      </c>
      <c r="E133" s="79"/>
      <c r="F133" s="78">
        <v>6000</v>
      </c>
      <c r="G133" s="80"/>
      <c r="H133" s="57"/>
    </row>
    <row r="134" spans="1:8" ht="44.25" customHeight="1" x14ac:dyDescent="0.35">
      <c r="A134" s="77">
        <v>19</v>
      </c>
      <c r="B134" s="287" t="s">
        <v>294</v>
      </c>
      <c r="C134" s="225" t="s">
        <v>295</v>
      </c>
      <c r="D134" s="78">
        <v>4400</v>
      </c>
      <c r="E134" s="79"/>
      <c r="F134" s="78">
        <v>4400</v>
      </c>
      <c r="G134" s="80"/>
      <c r="H134" s="57"/>
    </row>
    <row r="135" spans="1:8" ht="39.75" customHeight="1" x14ac:dyDescent="0.35">
      <c r="A135" s="77">
        <v>20</v>
      </c>
      <c r="B135" s="286" t="s">
        <v>296</v>
      </c>
      <c r="C135" s="225" t="s">
        <v>297</v>
      </c>
      <c r="D135" s="78">
        <v>3000</v>
      </c>
      <c r="E135" s="79"/>
      <c r="F135" s="78">
        <v>3000</v>
      </c>
      <c r="G135" s="80"/>
      <c r="H135" s="57"/>
    </row>
    <row r="136" spans="1:8" ht="39" customHeight="1" x14ac:dyDescent="0.35">
      <c r="A136" s="77">
        <v>21</v>
      </c>
      <c r="B136" s="286" t="s">
        <v>298</v>
      </c>
      <c r="C136" s="225" t="s">
        <v>299</v>
      </c>
      <c r="D136" s="78">
        <v>800</v>
      </c>
      <c r="E136" s="79"/>
      <c r="F136" s="78">
        <v>800</v>
      </c>
      <c r="G136" s="80"/>
      <c r="H136" s="57"/>
    </row>
    <row r="137" spans="1:8" ht="19.5" customHeight="1" x14ac:dyDescent="0.35">
      <c r="A137" s="77"/>
      <c r="B137" s="228" t="s">
        <v>5</v>
      </c>
      <c r="C137" s="225"/>
      <c r="D137" s="88">
        <f>SUM(D128:D136)</f>
        <v>30000</v>
      </c>
      <c r="E137" s="89"/>
      <c r="F137" s="88">
        <f>SUM(F128:F136)</f>
        <v>30000</v>
      </c>
      <c r="G137" s="90"/>
      <c r="H137" s="57"/>
    </row>
    <row r="138" spans="1:8" ht="25.5" customHeight="1" x14ac:dyDescent="0.35">
      <c r="A138" s="77"/>
      <c r="B138" s="228" t="s">
        <v>173</v>
      </c>
      <c r="C138" s="225"/>
      <c r="D138" s="78"/>
      <c r="E138" s="79"/>
      <c r="F138" s="78"/>
      <c r="G138" s="87"/>
      <c r="H138" s="57"/>
    </row>
    <row r="139" spans="1:8" ht="40.5" customHeight="1" x14ac:dyDescent="0.35">
      <c r="A139" s="77">
        <v>22</v>
      </c>
      <c r="B139" s="179" t="s">
        <v>385</v>
      </c>
      <c r="C139" s="225" t="s">
        <v>498</v>
      </c>
      <c r="D139" s="78">
        <v>8000</v>
      </c>
      <c r="E139" s="79"/>
      <c r="F139" s="78">
        <v>8000</v>
      </c>
      <c r="G139" s="91"/>
      <c r="H139" s="57"/>
    </row>
    <row r="140" spans="1:8" ht="40.5" customHeight="1" x14ac:dyDescent="0.35">
      <c r="A140" s="77">
        <v>23</v>
      </c>
      <c r="B140" s="179" t="s">
        <v>386</v>
      </c>
      <c r="C140" s="225" t="s">
        <v>498</v>
      </c>
      <c r="D140" s="78">
        <v>4000</v>
      </c>
      <c r="E140" s="79"/>
      <c r="F140" s="78">
        <v>4000</v>
      </c>
      <c r="G140" s="91"/>
      <c r="H140" s="57"/>
    </row>
    <row r="141" spans="1:8" ht="40.5" customHeight="1" x14ac:dyDescent="0.35">
      <c r="A141" s="77">
        <v>24</v>
      </c>
      <c r="B141" s="179" t="s">
        <v>387</v>
      </c>
      <c r="C141" s="225" t="s">
        <v>498</v>
      </c>
      <c r="D141" s="78">
        <v>8000</v>
      </c>
      <c r="E141" s="79"/>
      <c r="F141" s="78">
        <v>8000</v>
      </c>
      <c r="G141" s="91"/>
      <c r="H141" s="57"/>
    </row>
    <row r="142" spans="1:8" ht="40.5" customHeight="1" x14ac:dyDescent="0.35">
      <c r="A142" s="77">
        <v>25</v>
      </c>
      <c r="B142" s="179" t="s">
        <v>388</v>
      </c>
      <c r="C142" s="225" t="s">
        <v>498</v>
      </c>
      <c r="D142" s="78">
        <v>6000</v>
      </c>
      <c r="E142" s="79"/>
      <c r="F142" s="78">
        <v>6000</v>
      </c>
      <c r="G142" s="91"/>
      <c r="H142" s="57"/>
    </row>
    <row r="143" spans="1:8" ht="30" customHeight="1" x14ac:dyDescent="0.35">
      <c r="A143" s="77"/>
      <c r="B143" s="228" t="s">
        <v>5</v>
      </c>
      <c r="C143" s="225"/>
      <c r="D143" s="88">
        <f>SUM(D139:D142)</f>
        <v>26000</v>
      </c>
      <c r="E143" s="89"/>
      <c r="F143" s="88">
        <f>SUM(F139:F142)</f>
        <v>26000</v>
      </c>
      <c r="G143" s="91"/>
      <c r="H143" s="57"/>
    </row>
    <row r="144" spans="1:8" ht="24" customHeight="1" x14ac:dyDescent="0.35">
      <c r="A144" s="77"/>
      <c r="B144" s="237" t="s">
        <v>174</v>
      </c>
      <c r="C144" s="225"/>
      <c r="D144" s="88"/>
      <c r="E144" s="89"/>
      <c r="F144" s="78"/>
      <c r="G144" s="91"/>
      <c r="H144" s="57"/>
    </row>
    <row r="145" spans="1:8" ht="80.25" customHeight="1" x14ac:dyDescent="0.35">
      <c r="A145" s="77">
        <v>26</v>
      </c>
      <c r="B145" s="179" t="s">
        <v>389</v>
      </c>
      <c r="C145" s="225" t="s">
        <v>498</v>
      </c>
      <c r="D145" s="78">
        <v>7000</v>
      </c>
      <c r="E145" s="79"/>
      <c r="F145" s="78">
        <v>7000</v>
      </c>
      <c r="G145" s="91"/>
      <c r="H145" s="57"/>
    </row>
    <row r="146" spans="1:8" ht="38.25" customHeight="1" x14ac:dyDescent="0.35">
      <c r="A146" s="77">
        <v>27</v>
      </c>
      <c r="B146" s="179" t="s">
        <v>380</v>
      </c>
      <c r="C146" s="225" t="s">
        <v>498</v>
      </c>
      <c r="D146" s="78">
        <v>3000</v>
      </c>
      <c r="E146" s="79"/>
      <c r="F146" s="78">
        <v>3000</v>
      </c>
      <c r="G146" s="91"/>
      <c r="H146" s="57"/>
    </row>
    <row r="147" spans="1:8" ht="36" customHeight="1" x14ac:dyDescent="0.35">
      <c r="A147" s="77">
        <v>28</v>
      </c>
      <c r="B147" s="179" t="s">
        <v>381</v>
      </c>
      <c r="C147" s="225" t="s">
        <v>498</v>
      </c>
      <c r="D147" s="78">
        <v>5000</v>
      </c>
      <c r="E147" s="79"/>
      <c r="F147" s="78">
        <v>5000</v>
      </c>
      <c r="G147" s="91"/>
      <c r="H147" s="57"/>
    </row>
    <row r="148" spans="1:8" ht="32.25" x14ac:dyDescent="0.35">
      <c r="A148" s="77">
        <v>29</v>
      </c>
      <c r="B148" s="179" t="s">
        <v>382</v>
      </c>
      <c r="C148" s="225" t="s">
        <v>498</v>
      </c>
      <c r="D148" s="78">
        <v>4000</v>
      </c>
      <c r="E148" s="79"/>
      <c r="F148" s="78">
        <v>4000</v>
      </c>
      <c r="G148" s="91"/>
      <c r="H148" s="57"/>
    </row>
    <row r="149" spans="1:8" ht="53.25" customHeight="1" x14ac:dyDescent="0.35">
      <c r="A149" s="77">
        <v>30</v>
      </c>
      <c r="B149" s="179" t="s">
        <v>383</v>
      </c>
      <c r="C149" s="225" t="s">
        <v>498</v>
      </c>
      <c r="D149" s="78">
        <v>5000</v>
      </c>
      <c r="E149" s="79"/>
      <c r="F149" s="78">
        <v>5000</v>
      </c>
      <c r="G149" s="91"/>
      <c r="H149" s="57"/>
    </row>
    <row r="150" spans="1:8" ht="27" customHeight="1" x14ac:dyDescent="0.35">
      <c r="A150" s="77"/>
      <c r="B150" s="228" t="s">
        <v>5</v>
      </c>
      <c r="C150" s="225"/>
      <c r="D150" s="88">
        <f>SUM(D145:D149)</f>
        <v>24000</v>
      </c>
      <c r="E150" s="92"/>
      <c r="F150" s="88">
        <f>SUM(F145:F149)</f>
        <v>24000</v>
      </c>
      <c r="G150" s="91"/>
      <c r="H150" s="57"/>
    </row>
    <row r="151" spans="1:8" ht="29.25" customHeight="1" x14ac:dyDescent="0.35">
      <c r="A151" s="77"/>
      <c r="B151" s="380" t="s">
        <v>353</v>
      </c>
      <c r="C151" s="380"/>
      <c r="D151" s="78"/>
      <c r="E151" s="79"/>
      <c r="F151" s="78"/>
      <c r="G151" s="91"/>
      <c r="H151" s="57"/>
    </row>
    <row r="152" spans="1:8" ht="36.75" customHeight="1" x14ac:dyDescent="0.35">
      <c r="A152" s="93">
        <v>31</v>
      </c>
      <c r="B152" s="179" t="s">
        <v>354</v>
      </c>
      <c r="C152" s="50" t="s">
        <v>498</v>
      </c>
      <c r="D152" s="78">
        <v>10000</v>
      </c>
      <c r="E152" s="79"/>
      <c r="F152" s="78">
        <v>10000</v>
      </c>
      <c r="G152" s="91"/>
      <c r="H152" s="57"/>
    </row>
    <row r="153" spans="1:8" ht="38.25" customHeight="1" x14ac:dyDescent="0.35">
      <c r="A153" s="77">
        <v>32</v>
      </c>
      <c r="B153" s="179" t="s">
        <v>395</v>
      </c>
      <c r="C153" s="50" t="s">
        <v>498</v>
      </c>
      <c r="D153" s="78">
        <v>12000</v>
      </c>
      <c r="E153" s="79"/>
      <c r="F153" s="78">
        <v>12000</v>
      </c>
      <c r="G153" s="91"/>
      <c r="H153" s="57"/>
    </row>
    <row r="154" spans="1:8" ht="51.75" customHeight="1" x14ac:dyDescent="0.35">
      <c r="A154" s="77">
        <v>33</v>
      </c>
      <c r="B154" s="179" t="s">
        <v>393</v>
      </c>
      <c r="C154" s="50" t="s">
        <v>498</v>
      </c>
      <c r="D154" s="78">
        <v>10000</v>
      </c>
      <c r="E154" s="79"/>
      <c r="F154" s="78">
        <v>10000</v>
      </c>
      <c r="G154" s="91"/>
      <c r="H154" s="57"/>
    </row>
    <row r="155" spans="1:8" ht="32.25" customHeight="1" x14ac:dyDescent="0.35">
      <c r="A155" s="77">
        <v>34</v>
      </c>
      <c r="B155" s="179" t="s">
        <v>366</v>
      </c>
      <c r="C155" s="50" t="s">
        <v>498</v>
      </c>
      <c r="D155" s="78">
        <v>4000</v>
      </c>
      <c r="E155" s="79"/>
      <c r="F155" s="78">
        <v>4000</v>
      </c>
      <c r="G155" s="91"/>
      <c r="H155" s="57"/>
    </row>
    <row r="156" spans="1:8" ht="31.5" customHeight="1" x14ac:dyDescent="0.35">
      <c r="A156" s="77"/>
      <c r="B156" s="228" t="s">
        <v>5</v>
      </c>
      <c r="C156" s="50"/>
      <c r="D156" s="88">
        <f>SUM(D152:D155)</f>
        <v>36000</v>
      </c>
      <c r="E156" s="89"/>
      <c r="F156" s="88">
        <f>SUM(F152:F155)</f>
        <v>36000</v>
      </c>
      <c r="G156" s="87"/>
      <c r="H156" s="57"/>
    </row>
    <row r="157" spans="1:8" ht="20.25" customHeight="1" x14ac:dyDescent="0.35">
      <c r="A157" s="77"/>
      <c r="B157" s="228" t="s">
        <v>352</v>
      </c>
      <c r="C157" s="50"/>
      <c r="D157" s="88"/>
      <c r="E157" s="89"/>
      <c r="F157" s="78"/>
      <c r="G157" s="87"/>
      <c r="H157" s="57"/>
    </row>
    <row r="158" spans="1:8" ht="38.25" customHeight="1" x14ac:dyDescent="0.35">
      <c r="A158" s="77">
        <v>35</v>
      </c>
      <c r="B158" s="179" t="s">
        <v>396</v>
      </c>
      <c r="C158" s="50" t="s">
        <v>498</v>
      </c>
      <c r="D158" s="78">
        <v>6000</v>
      </c>
      <c r="E158" s="89"/>
      <c r="F158" s="78">
        <v>6000</v>
      </c>
      <c r="G158" s="87"/>
      <c r="H158" s="57"/>
    </row>
    <row r="159" spans="1:8" ht="39" customHeight="1" x14ac:dyDescent="0.35">
      <c r="A159" s="77">
        <v>36</v>
      </c>
      <c r="B159" s="179" t="s">
        <v>397</v>
      </c>
      <c r="C159" s="50" t="s">
        <v>498</v>
      </c>
      <c r="D159" s="78">
        <v>7200</v>
      </c>
      <c r="E159" s="89"/>
      <c r="F159" s="78">
        <v>7200</v>
      </c>
      <c r="G159" s="87"/>
      <c r="H159" s="57"/>
    </row>
    <row r="160" spans="1:8" ht="40.5" customHeight="1" x14ac:dyDescent="0.35">
      <c r="A160" s="77">
        <v>37</v>
      </c>
      <c r="B160" s="179" t="s">
        <v>386</v>
      </c>
      <c r="C160" s="50" t="s">
        <v>498</v>
      </c>
      <c r="D160" s="78">
        <v>1800</v>
      </c>
      <c r="E160" s="89"/>
      <c r="F160" s="78">
        <v>1800</v>
      </c>
      <c r="G160" s="87"/>
      <c r="H160" s="57"/>
    </row>
    <row r="161" spans="1:8" ht="27" customHeight="1" x14ac:dyDescent="0.35">
      <c r="A161" s="77"/>
      <c r="B161" s="179" t="s">
        <v>5</v>
      </c>
      <c r="C161" s="50"/>
      <c r="D161" s="88">
        <f>SUM(D158:D160)</f>
        <v>15000</v>
      </c>
      <c r="E161" s="89"/>
      <c r="F161" s="88">
        <f>SUM(F158:F160)</f>
        <v>15000</v>
      </c>
      <c r="G161" s="87"/>
      <c r="H161" s="57"/>
    </row>
    <row r="162" spans="1:8" ht="22.5" customHeight="1" x14ac:dyDescent="0.35">
      <c r="A162" s="77"/>
      <c r="B162" s="228" t="s">
        <v>315</v>
      </c>
      <c r="C162" s="50"/>
      <c r="D162" s="78"/>
      <c r="E162" s="79"/>
      <c r="F162" s="78"/>
      <c r="G162" s="91"/>
      <c r="H162" s="57"/>
    </row>
    <row r="163" spans="1:8" ht="44.25" customHeight="1" x14ac:dyDescent="0.35">
      <c r="A163" s="93">
        <v>38</v>
      </c>
      <c r="B163" s="179" t="s">
        <v>330</v>
      </c>
      <c r="C163" s="50" t="s">
        <v>498</v>
      </c>
      <c r="D163" s="78">
        <v>4000</v>
      </c>
      <c r="E163" s="79"/>
      <c r="F163" s="78">
        <v>4000</v>
      </c>
      <c r="G163" s="91"/>
      <c r="H163" s="57"/>
    </row>
    <row r="164" spans="1:8" ht="44.25" customHeight="1" x14ac:dyDescent="0.35">
      <c r="A164" s="77">
        <v>39</v>
      </c>
      <c r="B164" s="179" t="s">
        <v>331</v>
      </c>
      <c r="C164" s="50" t="s">
        <v>498</v>
      </c>
      <c r="D164" s="78">
        <v>8000</v>
      </c>
      <c r="E164" s="79"/>
      <c r="F164" s="78">
        <v>8000</v>
      </c>
      <c r="G164" s="91"/>
      <c r="H164" s="57"/>
    </row>
    <row r="165" spans="1:8" ht="44.25" customHeight="1" x14ac:dyDescent="0.35">
      <c r="A165" s="77">
        <v>40</v>
      </c>
      <c r="B165" s="179" t="s">
        <v>175</v>
      </c>
      <c r="C165" s="50" t="s">
        <v>498</v>
      </c>
      <c r="D165" s="78">
        <v>6000</v>
      </c>
      <c r="E165" s="79"/>
      <c r="F165" s="78">
        <v>6000</v>
      </c>
      <c r="G165" s="91"/>
      <c r="H165" s="57"/>
    </row>
    <row r="166" spans="1:8" ht="27" customHeight="1" x14ac:dyDescent="0.35">
      <c r="A166" s="77"/>
      <c r="B166" s="228" t="s">
        <v>5</v>
      </c>
      <c r="C166" s="50"/>
      <c r="D166" s="88">
        <f>SUM(D163:D165)</f>
        <v>18000</v>
      </c>
      <c r="E166" s="89"/>
      <c r="F166" s="88">
        <f>SUM(F163:F165)</f>
        <v>18000</v>
      </c>
      <c r="G166" s="87"/>
      <c r="H166" s="57"/>
    </row>
    <row r="167" spans="1:8" ht="25.5" customHeight="1" x14ac:dyDescent="0.35">
      <c r="A167" s="77"/>
      <c r="B167" s="237" t="s">
        <v>176</v>
      </c>
      <c r="C167" s="50"/>
      <c r="D167" s="78"/>
      <c r="E167" s="79"/>
      <c r="F167" s="78"/>
      <c r="G167" s="94"/>
      <c r="H167" s="57"/>
    </row>
    <row r="168" spans="1:8" ht="39" customHeight="1" x14ac:dyDescent="0.35">
      <c r="A168" s="93">
        <v>41</v>
      </c>
      <c r="B168" s="62" t="s">
        <v>329</v>
      </c>
      <c r="C168" s="50" t="s">
        <v>498</v>
      </c>
      <c r="D168" s="78">
        <v>7000</v>
      </c>
      <c r="E168" s="79"/>
      <c r="F168" s="78">
        <v>7000</v>
      </c>
      <c r="G168" s="91"/>
      <c r="H168" s="57"/>
    </row>
    <row r="169" spans="1:8" ht="35.25" customHeight="1" x14ac:dyDescent="0.35">
      <c r="A169" s="77">
        <v>42</v>
      </c>
      <c r="B169" s="95" t="s">
        <v>327</v>
      </c>
      <c r="C169" s="50" t="s">
        <v>498</v>
      </c>
      <c r="D169" s="78">
        <v>4000</v>
      </c>
      <c r="E169" s="79"/>
      <c r="F169" s="78">
        <v>4000</v>
      </c>
      <c r="G169" s="91"/>
      <c r="H169" s="57"/>
    </row>
    <row r="170" spans="1:8" ht="42.75" customHeight="1" x14ac:dyDescent="0.35">
      <c r="A170" s="77">
        <v>43</v>
      </c>
      <c r="B170" s="62" t="s">
        <v>328</v>
      </c>
      <c r="C170" s="50" t="s">
        <v>498</v>
      </c>
      <c r="D170" s="78">
        <v>6000</v>
      </c>
      <c r="E170" s="79"/>
      <c r="F170" s="78">
        <v>6000</v>
      </c>
      <c r="G170" s="91"/>
      <c r="H170" s="57"/>
    </row>
    <row r="171" spans="1:8" ht="34.5" customHeight="1" x14ac:dyDescent="0.35">
      <c r="A171" s="77"/>
      <c r="B171" s="62" t="s">
        <v>5</v>
      </c>
      <c r="C171" s="50"/>
      <c r="D171" s="88">
        <f>SUM(D168:D170)</f>
        <v>17000</v>
      </c>
      <c r="E171" s="89"/>
      <c r="F171" s="88">
        <f>SUM(F168:F170)</f>
        <v>17000</v>
      </c>
      <c r="G171" s="87"/>
      <c r="H171" s="57"/>
    </row>
    <row r="172" spans="1:8" ht="38.25" customHeight="1" x14ac:dyDescent="0.35">
      <c r="A172" s="77"/>
      <c r="B172" s="62" t="s">
        <v>177</v>
      </c>
      <c r="C172" s="50"/>
      <c r="D172" s="96">
        <f>D171+D166+D161+D156+D150+D143+D137</f>
        <v>166000</v>
      </c>
      <c r="E172" s="79"/>
      <c r="F172" s="96">
        <f>F171+F166+F161+F156+F150+F143+F137</f>
        <v>166000</v>
      </c>
      <c r="G172" s="87"/>
      <c r="H172" s="57"/>
    </row>
    <row r="173" spans="1:8" ht="37.5" customHeight="1" x14ac:dyDescent="0.35">
      <c r="A173" s="77"/>
      <c r="B173" s="81" t="s">
        <v>178</v>
      </c>
      <c r="C173" s="50"/>
      <c r="D173" s="96">
        <f>D172+D125</f>
        <v>5102908.71</v>
      </c>
      <c r="E173" s="92">
        <f t="shared" ref="E173:F173" si="20">E172+E125</f>
        <v>3000000</v>
      </c>
      <c r="F173" s="96">
        <f t="shared" si="20"/>
        <v>8102908.71</v>
      </c>
      <c r="G173" s="87"/>
      <c r="H173" s="57"/>
    </row>
    <row r="174" spans="1:8" ht="36" customHeight="1" x14ac:dyDescent="0.35">
      <c r="A174" s="49"/>
      <c r="B174" s="51"/>
      <c r="C174" s="50"/>
      <c r="D174" s="54"/>
      <c r="E174" s="53"/>
      <c r="F174" s="52"/>
      <c r="G174" s="18"/>
    </row>
    <row r="175" spans="1:8" ht="44.25" customHeight="1" x14ac:dyDescent="0.35">
      <c r="A175" s="49"/>
      <c r="B175" s="81" t="s">
        <v>461</v>
      </c>
      <c r="C175" s="50"/>
      <c r="D175" s="54"/>
      <c r="E175" s="53"/>
      <c r="F175" s="52"/>
      <c r="G175" s="18"/>
    </row>
    <row r="176" spans="1:8" ht="51" customHeight="1" x14ac:dyDescent="0.35">
      <c r="A176" s="97">
        <v>44</v>
      </c>
      <c r="B176" s="179" t="s">
        <v>462</v>
      </c>
      <c r="C176" s="50"/>
      <c r="D176" s="99">
        <v>18180</v>
      </c>
      <c r="E176" s="100">
        <v>7000</v>
      </c>
      <c r="F176" s="99">
        <v>25180</v>
      </c>
      <c r="G176" s="18"/>
    </row>
    <row r="177" spans="1:7" ht="44.25" customHeight="1" x14ac:dyDescent="0.35">
      <c r="A177" s="97">
        <v>45</v>
      </c>
      <c r="B177" s="179" t="s">
        <v>463</v>
      </c>
      <c r="C177" s="52"/>
      <c r="D177" s="99">
        <v>7000</v>
      </c>
      <c r="E177" s="100">
        <v>-7000</v>
      </c>
      <c r="F177" s="99"/>
      <c r="G177" s="18"/>
    </row>
    <row r="178" spans="1:7" ht="44.25" customHeight="1" x14ac:dyDescent="0.35">
      <c r="A178" s="97"/>
      <c r="B178" s="101" t="s">
        <v>5</v>
      </c>
      <c r="C178" s="52"/>
      <c r="D178" s="102">
        <v>25180</v>
      </c>
      <c r="E178" s="100"/>
      <c r="F178" s="102">
        <v>25180</v>
      </c>
      <c r="G178" s="18"/>
    </row>
    <row r="179" spans="1:7" ht="32.25" customHeight="1" x14ac:dyDescent="0.35">
      <c r="A179" s="97"/>
      <c r="B179" s="101"/>
      <c r="C179" s="52"/>
      <c r="D179" s="99"/>
      <c r="E179" s="100"/>
      <c r="F179" s="98"/>
      <c r="G179" s="18"/>
    </row>
    <row r="180" spans="1:7" ht="44.25" customHeight="1" x14ac:dyDescent="0.4">
      <c r="A180" s="103"/>
      <c r="B180" s="415" t="s">
        <v>322</v>
      </c>
      <c r="C180" s="416"/>
      <c r="D180" s="416"/>
      <c r="E180" s="416"/>
      <c r="F180" s="417"/>
      <c r="G180" s="21"/>
    </row>
    <row r="181" spans="1:7" ht="56.25" customHeight="1" x14ac:dyDescent="0.35">
      <c r="A181" s="104" t="s">
        <v>68</v>
      </c>
      <c r="B181" s="104" t="s">
        <v>69</v>
      </c>
      <c r="C181" s="155" t="s">
        <v>70</v>
      </c>
      <c r="D181" s="106" t="s">
        <v>273</v>
      </c>
      <c r="E181" s="107" t="s">
        <v>469</v>
      </c>
      <c r="F181" s="105" t="s">
        <v>468</v>
      </c>
      <c r="G181" s="22"/>
    </row>
    <row r="182" spans="1:7" ht="44.25" customHeight="1" x14ac:dyDescent="0.35">
      <c r="A182" s="108"/>
      <c r="B182" s="109" t="s">
        <v>360</v>
      </c>
      <c r="C182" s="156"/>
      <c r="D182" s="110"/>
      <c r="E182" s="111"/>
      <c r="F182" s="110"/>
      <c r="G182" s="23"/>
    </row>
    <row r="183" spans="1:7" ht="39" customHeight="1" x14ac:dyDescent="0.35">
      <c r="A183" s="108">
        <v>1</v>
      </c>
      <c r="B183" s="234" t="s">
        <v>179</v>
      </c>
      <c r="C183" s="157" t="s">
        <v>180</v>
      </c>
      <c r="D183" s="113">
        <v>30000</v>
      </c>
      <c r="E183" s="114"/>
      <c r="F183" s="113">
        <v>30000</v>
      </c>
      <c r="G183" s="19"/>
    </row>
    <row r="184" spans="1:7" ht="56.25" customHeight="1" x14ac:dyDescent="0.35">
      <c r="A184" s="108">
        <v>2</v>
      </c>
      <c r="B184" s="234" t="s">
        <v>181</v>
      </c>
      <c r="C184" s="157" t="s">
        <v>180</v>
      </c>
      <c r="D184" s="113">
        <v>30000</v>
      </c>
      <c r="E184" s="114"/>
      <c r="F184" s="113">
        <v>30000</v>
      </c>
      <c r="G184" s="19"/>
    </row>
    <row r="185" spans="1:7" ht="42.75" customHeight="1" x14ac:dyDescent="0.35">
      <c r="A185" s="108">
        <v>3</v>
      </c>
      <c r="B185" s="234" t="s">
        <v>182</v>
      </c>
      <c r="C185" s="157" t="s">
        <v>180</v>
      </c>
      <c r="D185" s="113">
        <v>85000</v>
      </c>
      <c r="E185" s="114"/>
      <c r="F185" s="113">
        <v>85000</v>
      </c>
      <c r="G185" s="19"/>
    </row>
    <row r="186" spans="1:7" ht="35.25" customHeight="1" x14ac:dyDescent="0.35">
      <c r="A186" s="108">
        <v>5</v>
      </c>
      <c r="B186" s="179" t="s">
        <v>183</v>
      </c>
      <c r="C186" s="157" t="s">
        <v>180</v>
      </c>
      <c r="D186" s="113">
        <v>15000</v>
      </c>
      <c r="E186" s="114"/>
      <c r="F186" s="113">
        <v>15000</v>
      </c>
      <c r="G186" s="19"/>
    </row>
    <row r="187" spans="1:7" ht="44.25" customHeight="1" x14ac:dyDescent="0.35">
      <c r="A187" s="108">
        <v>6</v>
      </c>
      <c r="B187" s="234" t="s">
        <v>184</v>
      </c>
      <c r="C187" s="157" t="s">
        <v>180</v>
      </c>
      <c r="D187" s="113">
        <v>30000</v>
      </c>
      <c r="E187" s="114"/>
      <c r="F187" s="113">
        <v>30000</v>
      </c>
      <c r="G187" s="20"/>
    </row>
    <row r="188" spans="1:7" ht="42.75" customHeight="1" x14ac:dyDescent="0.35">
      <c r="A188" s="108">
        <v>7</v>
      </c>
      <c r="B188" s="234" t="s">
        <v>185</v>
      </c>
      <c r="C188" s="157" t="s">
        <v>180</v>
      </c>
      <c r="D188" s="113">
        <v>40936.65</v>
      </c>
      <c r="E188" s="114"/>
      <c r="F188" s="113">
        <v>40936.65</v>
      </c>
      <c r="G188" s="19"/>
    </row>
    <row r="189" spans="1:7" ht="35.25" customHeight="1" x14ac:dyDescent="0.35">
      <c r="A189" s="108">
        <v>8</v>
      </c>
      <c r="B189" s="234" t="s">
        <v>186</v>
      </c>
      <c r="C189" s="157" t="s">
        <v>180</v>
      </c>
      <c r="D189" s="113">
        <v>100000</v>
      </c>
      <c r="E189" s="114"/>
      <c r="F189" s="113">
        <v>100000</v>
      </c>
      <c r="G189" s="19"/>
    </row>
    <row r="190" spans="1:7" ht="38.25" customHeight="1" x14ac:dyDescent="0.35">
      <c r="A190" s="108">
        <v>9</v>
      </c>
      <c r="B190" s="179" t="s">
        <v>187</v>
      </c>
      <c r="C190" s="157" t="s">
        <v>180</v>
      </c>
      <c r="D190" s="113">
        <v>50000</v>
      </c>
      <c r="E190" s="114"/>
      <c r="F190" s="113">
        <v>50000</v>
      </c>
      <c r="G190" s="19"/>
    </row>
    <row r="191" spans="1:7" ht="41.25" customHeight="1" x14ac:dyDescent="0.35">
      <c r="A191" s="108">
        <v>10</v>
      </c>
      <c r="B191" s="234" t="s">
        <v>188</v>
      </c>
      <c r="C191" s="157" t="s">
        <v>180</v>
      </c>
      <c r="D191" s="113">
        <v>40000</v>
      </c>
      <c r="E191" s="114"/>
      <c r="F191" s="113">
        <v>40000</v>
      </c>
      <c r="G191" s="19"/>
    </row>
    <row r="192" spans="1:7" ht="63" customHeight="1" x14ac:dyDescent="0.35">
      <c r="A192" s="108">
        <v>11</v>
      </c>
      <c r="B192" s="234" t="s">
        <v>189</v>
      </c>
      <c r="C192" s="157" t="s">
        <v>180</v>
      </c>
      <c r="D192" s="113">
        <v>30000</v>
      </c>
      <c r="E192" s="114"/>
      <c r="F192" s="113">
        <v>30000</v>
      </c>
      <c r="G192" s="19"/>
    </row>
    <row r="193" spans="1:7" ht="42" customHeight="1" x14ac:dyDescent="0.35">
      <c r="A193" s="108">
        <v>12</v>
      </c>
      <c r="B193" s="234" t="s">
        <v>190</v>
      </c>
      <c r="C193" s="157" t="s">
        <v>180</v>
      </c>
      <c r="D193" s="113">
        <v>10000</v>
      </c>
      <c r="E193" s="114"/>
      <c r="F193" s="113">
        <v>10000</v>
      </c>
      <c r="G193" s="19"/>
    </row>
    <row r="194" spans="1:7" ht="34.5" customHeight="1" x14ac:dyDescent="0.35">
      <c r="A194" s="108">
        <v>13</v>
      </c>
      <c r="B194" s="288" t="s">
        <v>191</v>
      </c>
      <c r="C194" s="157" t="s">
        <v>180</v>
      </c>
      <c r="D194" s="113">
        <v>75000</v>
      </c>
      <c r="E194" s="114"/>
      <c r="F194" s="113">
        <v>75000</v>
      </c>
      <c r="G194" s="19"/>
    </row>
    <row r="195" spans="1:7" ht="39" customHeight="1" x14ac:dyDescent="0.35">
      <c r="A195" s="108">
        <v>14</v>
      </c>
      <c r="B195" s="288" t="s">
        <v>192</v>
      </c>
      <c r="C195" s="157" t="s">
        <v>180</v>
      </c>
      <c r="D195" s="113">
        <v>10000</v>
      </c>
      <c r="E195" s="114"/>
      <c r="F195" s="113">
        <v>10000</v>
      </c>
      <c r="G195" s="19"/>
    </row>
    <row r="196" spans="1:7" ht="56.25" customHeight="1" x14ac:dyDescent="0.35">
      <c r="A196" s="108">
        <v>18</v>
      </c>
      <c r="B196" s="179" t="s">
        <v>193</v>
      </c>
      <c r="C196" s="157" t="s">
        <v>180</v>
      </c>
      <c r="D196" s="113">
        <v>50000</v>
      </c>
      <c r="E196" s="114"/>
      <c r="F196" s="113">
        <v>50000</v>
      </c>
      <c r="G196" s="19"/>
    </row>
    <row r="197" spans="1:7" ht="50.25" customHeight="1" x14ac:dyDescent="0.35">
      <c r="A197" s="108">
        <v>19</v>
      </c>
      <c r="B197" s="179" t="s">
        <v>421</v>
      </c>
      <c r="C197" s="157" t="s">
        <v>180</v>
      </c>
      <c r="D197" s="113">
        <v>80000</v>
      </c>
      <c r="E197" s="114"/>
      <c r="F197" s="113">
        <v>80000</v>
      </c>
      <c r="G197" s="24"/>
    </row>
    <row r="198" spans="1:7" ht="47.25" customHeight="1" x14ac:dyDescent="0.35">
      <c r="A198" s="108">
        <v>20</v>
      </c>
      <c r="B198" s="179" t="s">
        <v>194</v>
      </c>
      <c r="C198" s="157" t="s">
        <v>180</v>
      </c>
      <c r="D198" s="113">
        <v>40000</v>
      </c>
      <c r="E198" s="114"/>
      <c r="F198" s="113">
        <v>40000</v>
      </c>
      <c r="G198" s="19"/>
    </row>
    <row r="199" spans="1:7" ht="39" customHeight="1" x14ac:dyDescent="0.35">
      <c r="A199" s="108">
        <v>21</v>
      </c>
      <c r="B199" s="179" t="s">
        <v>195</v>
      </c>
      <c r="C199" s="157" t="s">
        <v>180</v>
      </c>
      <c r="D199" s="113">
        <v>20000</v>
      </c>
      <c r="E199" s="114"/>
      <c r="F199" s="113">
        <v>20000</v>
      </c>
      <c r="G199" s="19"/>
    </row>
    <row r="200" spans="1:7" ht="42.75" customHeight="1" x14ac:dyDescent="0.35">
      <c r="A200" s="108">
        <v>22</v>
      </c>
      <c r="B200" s="179" t="s">
        <v>323</v>
      </c>
      <c r="C200" s="157" t="s">
        <v>180</v>
      </c>
      <c r="D200" s="113">
        <v>15000</v>
      </c>
      <c r="E200" s="114"/>
      <c r="F200" s="113">
        <v>15000</v>
      </c>
      <c r="G200" s="19"/>
    </row>
    <row r="201" spans="1:7" ht="47.25" customHeight="1" x14ac:dyDescent="0.35">
      <c r="A201" s="108">
        <v>23</v>
      </c>
      <c r="B201" s="179" t="s">
        <v>411</v>
      </c>
      <c r="C201" s="157" t="s">
        <v>180</v>
      </c>
      <c r="D201" s="113">
        <v>50000</v>
      </c>
      <c r="E201" s="114"/>
      <c r="F201" s="113">
        <v>50000</v>
      </c>
      <c r="G201" s="19"/>
    </row>
    <row r="202" spans="1:7" ht="45" customHeight="1" x14ac:dyDescent="0.35">
      <c r="A202" s="108">
        <v>24</v>
      </c>
      <c r="B202" s="179" t="s">
        <v>412</v>
      </c>
      <c r="C202" s="157" t="s">
        <v>180</v>
      </c>
      <c r="D202" s="113">
        <v>15000</v>
      </c>
      <c r="E202" s="114"/>
      <c r="F202" s="113">
        <v>15000</v>
      </c>
      <c r="G202" s="19"/>
    </row>
    <row r="203" spans="1:7" ht="32.25" customHeight="1" x14ac:dyDescent="0.4">
      <c r="A203" s="108"/>
      <c r="B203" s="228" t="s">
        <v>5</v>
      </c>
      <c r="C203" s="192"/>
      <c r="D203" s="231">
        <f>SUM(D183:D202)</f>
        <v>815936.65</v>
      </c>
      <c r="E203" s="231">
        <f t="shared" ref="E203:F203" si="21">SUM(E183:E202)</f>
        <v>0</v>
      </c>
      <c r="F203" s="231">
        <f t="shared" si="21"/>
        <v>815936.65</v>
      </c>
      <c r="G203" s="19"/>
    </row>
    <row r="204" spans="1:7" ht="34.5" customHeight="1" x14ac:dyDescent="0.35">
      <c r="A204" s="115"/>
      <c r="B204" s="228"/>
      <c r="C204" s="51"/>
      <c r="D204" s="116"/>
      <c r="E204" s="117"/>
      <c r="F204" s="118"/>
      <c r="G204" s="25"/>
    </row>
    <row r="205" spans="1:7" ht="48" customHeight="1" x14ac:dyDescent="0.35">
      <c r="A205" s="115"/>
      <c r="B205" s="228" t="s">
        <v>499</v>
      </c>
      <c r="C205" s="51"/>
      <c r="D205" s="116"/>
      <c r="E205" s="117"/>
      <c r="F205" s="118"/>
      <c r="G205" s="25"/>
    </row>
    <row r="206" spans="1:7" ht="51.75" customHeight="1" x14ac:dyDescent="0.35">
      <c r="A206" s="115"/>
      <c r="B206" s="101" t="s">
        <v>316</v>
      </c>
      <c r="C206" s="51"/>
      <c r="D206" s="113"/>
      <c r="E206" s="114"/>
      <c r="F206" s="113"/>
      <c r="G206" s="23"/>
    </row>
    <row r="207" spans="1:7" ht="49.5" customHeight="1" x14ac:dyDescent="0.35">
      <c r="A207" s="108">
        <v>24</v>
      </c>
      <c r="B207" s="179" t="s">
        <v>347</v>
      </c>
      <c r="C207" s="157" t="s">
        <v>259</v>
      </c>
      <c r="D207" s="119">
        <v>40000</v>
      </c>
      <c r="E207" s="120"/>
      <c r="F207" s="119">
        <v>40000</v>
      </c>
      <c r="G207" s="19"/>
    </row>
    <row r="208" spans="1:7" ht="61.5" customHeight="1" x14ac:dyDescent="0.35">
      <c r="A208" s="108">
        <v>25</v>
      </c>
      <c r="B208" s="179" t="s">
        <v>394</v>
      </c>
      <c r="C208" s="157" t="s">
        <v>259</v>
      </c>
      <c r="D208" s="119">
        <v>41594</v>
      </c>
      <c r="E208" s="120"/>
      <c r="F208" s="119">
        <v>41594</v>
      </c>
      <c r="G208" s="26"/>
    </row>
    <row r="209" spans="1:7" ht="33" customHeight="1" x14ac:dyDescent="0.35">
      <c r="A209" s="115"/>
      <c r="B209" s="101" t="s">
        <v>5</v>
      </c>
      <c r="C209" s="51"/>
      <c r="D209" s="121">
        <v>81594</v>
      </c>
      <c r="E209" s="122"/>
      <c r="F209" s="121">
        <v>81594</v>
      </c>
      <c r="G209" s="23"/>
    </row>
    <row r="210" spans="1:7" ht="22.5" customHeight="1" x14ac:dyDescent="0.35">
      <c r="A210" s="115"/>
      <c r="B210" s="101"/>
      <c r="C210" s="51"/>
      <c r="D210" s="116"/>
      <c r="E210" s="117"/>
      <c r="F210" s="113"/>
      <c r="G210" s="23"/>
    </row>
    <row r="211" spans="1:7" ht="28.5" customHeight="1" x14ac:dyDescent="0.35">
      <c r="A211" s="108"/>
      <c r="B211" s="123" t="s">
        <v>363</v>
      </c>
      <c r="C211" s="158"/>
      <c r="D211" s="113"/>
      <c r="E211" s="114"/>
      <c r="F211" s="113"/>
      <c r="G211" s="23"/>
    </row>
    <row r="212" spans="1:7" ht="29.25" customHeight="1" x14ac:dyDescent="0.35">
      <c r="A212" s="108"/>
      <c r="B212" s="109" t="s">
        <v>162</v>
      </c>
      <c r="C212" s="158"/>
      <c r="D212" s="113"/>
      <c r="E212" s="114"/>
      <c r="F212" s="113"/>
      <c r="G212" s="23"/>
    </row>
    <row r="213" spans="1:7" ht="33" customHeight="1" x14ac:dyDescent="0.35">
      <c r="A213" s="108">
        <v>26</v>
      </c>
      <c r="B213" s="179" t="s">
        <v>196</v>
      </c>
      <c r="C213" s="157" t="s">
        <v>259</v>
      </c>
      <c r="D213" s="113">
        <v>50000</v>
      </c>
      <c r="E213" s="114"/>
      <c r="F213" s="113">
        <v>50000</v>
      </c>
      <c r="G213" s="24"/>
    </row>
    <row r="214" spans="1:7" ht="45" customHeight="1" x14ac:dyDescent="0.35">
      <c r="A214" s="108">
        <v>27</v>
      </c>
      <c r="B214" s="179" t="s">
        <v>197</v>
      </c>
      <c r="C214" s="157" t="s">
        <v>259</v>
      </c>
      <c r="D214" s="113">
        <v>20000</v>
      </c>
      <c r="E214" s="114"/>
      <c r="F214" s="113">
        <v>20000</v>
      </c>
      <c r="G214" s="19"/>
    </row>
    <row r="215" spans="1:7" s="414" customFormat="1" ht="51" customHeight="1" x14ac:dyDescent="0.35">
      <c r="A215" s="108">
        <v>28</v>
      </c>
      <c r="B215" s="179" t="s">
        <v>198</v>
      </c>
      <c r="C215" s="157" t="s">
        <v>259</v>
      </c>
      <c r="D215" s="113">
        <v>213882.53</v>
      </c>
      <c r="E215" s="114">
        <v>-100000</v>
      </c>
      <c r="F215" s="113">
        <f>E215+D215</f>
        <v>113882.53</v>
      </c>
      <c r="G215" s="27"/>
    </row>
    <row r="216" spans="1:7" ht="28.5" customHeight="1" x14ac:dyDescent="0.35">
      <c r="A216" s="108"/>
      <c r="B216" s="228" t="s">
        <v>5</v>
      </c>
      <c r="C216" s="179"/>
      <c r="D216" s="232">
        <f>SUM(D213:D215)</f>
        <v>283882.53000000003</v>
      </c>
      <c r="E216" s="233"/>
      <c r="F216" s="232">
        <f>SUM(F213:F215)</f>
        <v>183882.53</v>
      </c>
      <c r="G216" s="23"/>
    </row>
    <row r="217" spans="1:7" ht="36.75" customHeight="1" x14ac:dyDescent="0.35">
      <c r="A217" s="108"/>
      <c r="B217" s="228" t="s">
        <v>173</v>
      </c>
      <c r="C217" s="157"/>
      <c r="D217" s="113"/>
      <c r="E217" s="114"/>
      <c r="F217" s="113"/>
      <c r="G217" s="23"/>
    </row>
    <row r="218" spans="1:7" ht="67.5" customHeight="1" x14ac:dyDescent="0.35">
      <c r="A218" s="108">
        <v>29</v>
      </c>
      <c r="B218" s="179" t="s">
        <v>199</v>
      </c>
      <c r="C218" s="157" t="s">
        <v>259</v>
      </c>
      <c r="D218" s="98">
        <v>20000</v>
      </c>
      <c r="E218" s="125"/>
      <c r="F218" s="98">
        <v>20000</v>
      </c>
      <c r="G218" s="19"/>
    </row>
    <row r="219" spans="1:7" ht="64.5" customHeight="1" x14ac:dyDescent="0.35">
      <c r="A219" s="108">
        <v>30</v>
      </c>
      <c r="B219" s="179" t="s">
        <v>200</v>
      </c>
      <c r="C219" s="157" t="s">
        <v>259</v>
      </c>
      <c r="D219" s="98">
        <v>20000</v>
      </c>
      <c r="E219" s="125"/>
      <c r="F219" s="98">
        <v>20000</v>
      </c>
      <c r="G219" s="19"/>
    </row>
    <row r="220" spans="1:7" ht="31.5" customHeight="1" x14ac:dyDescent="0.35">
      <c r="A220" s="126">
        <v>31</v>
      </c>
      <c r="B220" s="173" t="s">
        <v>201</v>
      </c>
      <c r="C220" s="157" t="s">
        <v>259</v>
      </c>
      <c r="D220" s="127">
        <v>40000</v>
      </c>
      <c r="E220" s="128"/>
      <c r="F220" s="127">
        <v>40000</v>
      </c>
      <c r="G220" s="24"/>
    </row>
    <row r="221" spans="1:7" ht="26.25" customHeight="1" x14ac:dyDescent="0.35">
      <c r="A221" s="108"/>
      <c r="B221" s="228" t="s">
        <v>5</v>
      </c>
      <c r="C221" s="159"/>
      <c r="D221" s="102">
        <f>SUM(D218:D220)</f>
        <v>80000</v>
      </c>
      <c r="E221" s="124"/>
      <c r="F221" s="102">
        <f>SUM(F218:F220)</f>
        <v>80000</v>
      </c>
      <c r="G221" s="23"/>
    </row>
    <row r="222" spans="1:7" ht="28.5" customHeight="1" x14ac:dyDescent="0.35">
      <c r="A222" s="108"/>
      <c r="B222" s="228" t="s">
        <v>202</v>
      </c>
      <c r="C222" s="159"/>
      <c r="D222" s="113"/>
      <c r="E222" s="114"/>
      <c r="F222" s="113"/>
      <c r="G222" s="23"/>
    </row>
    <row r="223" spans="1:7" ht="57.75" customHeight="1" x14ac:dyDescent="0.35">
      <c r="A223" s="108">
        <v>32</v>
      </c>
      <c r="B223" s="179" t="s">
        <v>203</v>
      </c>
      <c r="C223" s="157" t="s">
        <v>259</v>
      </c>
      <c r="D223" s="113">
        <v>10000</v>
      </c>
      <c r="E223" s="114"/>
      <c r="F223" s="113">
        <v>10000</v>
      </c>
      <c r="G223" s="24"/>
    </row>
    <row r="224" spans="1:7" ht="43.5" customHeight="1" x14ac:dyDescent="0.35">
      <c r="A224" s="108">
        <v>33</v>
      </c>
      <c r="B224" s="179" t="s">
        <v>204</v>
      </c>
      <c r="C224" s="157" t="s">
        <v>259</v>
      </c>
      <c r="D224" s="113">
        <v>10000</v>
      </c>
      <c r="E224" s="114"/>
      <c r="F224" s="113">
        <v>10000</v>
      </c>
      <c r="G224" s="24"/>
    </row>
    <row r="225" spans="1:7" ht="45.75" customHeight="1" x14ac:dyDescent="0.35">
      <c r="A225" s="108">
        <v>34</v>
      </c>
      <c r="B225" s="179" t="s">
        <v>205</v>
      </c>
      <c r="C225" s="157" t="s">
        <v>259</v>
      </c>
      <c r="D225" s="113">
        <v>10000</v>
      </c>
      <c r="E225" s="114"/>
      <c r="F225" s="113">
        <v>10000</v>
      </c>
      <c r="G225" s="24"/>
    </row>
    <row r="226" spans="1:7" ht="37.5" customHeight="1" x14ac:dyDescent="0.35">
      <c r="A226" s="108">
        <v>35</v>
      </c>
      <c r="B226" s="179" t="s">
        <v>206</v>
      </c>
      <c r="C226" s="157" t="s">
        <v>259</v>
      </c>
      <c r="D226" s="113">
        <v>10000</v>
      </c>
      <c r="E226" s="114"/>
      <c r="F226" s="113">
        <v>10000</v>
      </c>
      <c r="G226" s="24"/>
    </row>
    <row r="227" spans="1:7" ht="32.25" customHeight="1" x14ac:dyDescent="0.35">
      <c r="A227" s="108">
        <v>36</v>
      </c>
      <c r="B227" s="179" t="s">
        <v>207</v>
      </c>
      <c r="C227" s="157" t="s">
        <v>259</v>
      </c>
      <c r="D227" s="113">
        <v>10000</v>
      </c>
      <c r="E227" s="114"/>
      <c r="F227" s="113">
        <v>10000</v>
      </c>
      <c r="G227" s="24"/>
    </row>
    <row r="228" spans="1:7" ht="44.25" customHeight="1" x14ac:dyDescent="0.35">
      <c r="A228" s="108">
        <v>37</v>
      </c>
      <c r="B228" s="179" t="s">
        <v>208</v>
      </c>
      <c r="C228" s="157" t="s">
        <v>259</v>
      </c>
      <c r="D228" s="113">
        <v>10000</v>
      </c>
      <c r="E228" s="114"/>
      <c r="F228" s="113">
        <v>10000</v>
      </c>
      <c r="G228" s="24"/>
    </row>
    <row r="229" spans="1:7" ht="26.25" customHeight="1" x14ac:dyDescent="0.35">
      <c r="A229" s="108"/>
      <c r="B229" s="228" t="s">
        <v>5</v>
      </c>
      <c r="C229" s="157"/>
      <c r="D229" s="102">
        <f>SUM(D223:D228)</f>
        <v>60000</v>
      </c>
      <c r="E229" s="124"/>
      <c r="F229" s="102">
        <f>SUM(F223:F228)</f>
        <v>60000</v>
      </c>
      <c r="G229" s="23"/>
    </row>
    <row r="230" spans="1:7" ht="30" customHeight="1" x14ac:dyDescent="0.35">
      <c r="A230" s="108"/>
      <c r="B230" s="228" t="s">
        <v>209</v>
      </c>
      <c r="C230" s="157"/>
      <c r="D230" s="99"/>
      <c r="E230" s="100"/>
      <c r="F230" s="113"/>
      <c r="G230" s="23"/>
    </row>
    <row r="231" spans="1:7" ht="55.5" customHeight="1" x14ac:dyDescent="0.35">
      <c r="A231" s="108">
        <v>38</v>
      </c>
      <c r="B231" s="179" t="s">
        <v>210</v>
      </c>
      <c r="C231" s="157" t="s">
        <v>211</v>
      </c>
      <c r="D231" s="98">
        <v>20000</v>
      </c>
      <c r="E231" s="125"/>
      <c r="F231" s="98">
        <v>20000</v>
      </c>
      <c r="G231" s="24"/>
    </row>
    <row r="232" spans="1:7" ht="34.5" customHeight="1" x14ac:dyDescent="0.35">
      <c r="A232" s="108">
        <v>39</v>
      </c>
      <c r="B232" s="241" t="s">
        <v>212</v>
      </c>
      <c r="C232" s="157" t="s">
        <v>259</v>
      </c>
      <c r="D232" s="113">
        <v>200000</v>
      </c>
      <c r="E232" s="114"/>
      <c r="F232" s="113">
        <v>200000</v>
      </c>
      <c r="G232" s="24"/>
    </row>
    <row r="233" spans="1:7" ht="41.25" customHeight="1" x14ac:dyDescent="0.35">
      <c r="A233" s="108"/>
      <c r="B233" s="179" t="s">
        <v>213</v>
      </c>
      <c r="C233" s="160" t="s">
        <v>214</v>
      </c>
      <c r="D233" s="113">
        <v>70000</v>
      </c>
      <c r="E233" s="114"/>
      <c r="F233" s="113">
        <v>70000</v>
      </c>
      <c r="G233" s="24"/>
    </row>
    <row r="234" spans="1:7" ht="28.5" customHeight="1" x14ac:dyDescent="0.35">
      <c r="A234" s="108"/>
      <c r="B234" s="228" t="s">
        <v>5</v>
      </c>
      <c r="C234" s="157"/>
      <c r="D234" s="232">
        <f>SUM(D231:D233)</f>
        <v>290000</v>
      </c>
      <c r="E234" s="233"/>
      <c r="F234" s="232">
        <f>SUM(F231:F233)</f>
        <v>290000</v>
      </c>
      <c r="G234" s="23"/>
    </row>
    <row r="235" spans="1:7" ht="33" customHeight="1" x14ac:dyDescent="0.35">
      <c r="A235" s="108"/>
      <c r="B235" s="228" t="s">
        <v>215</v>
      </c>
      <c r="C235" s="157"/>
      <c r="D235" s="113"/>
      <c r="E235" s="114"/>
      <c r="F235" s="113"/>
      <c r="G235" s="23"/>
    </row>
    <row r="236" spans="1:7" ht="25.5" customHeight="1" x14ac:dyDescent="0.35">
      <c r="A236" s="108">
        <v>40</v>
      </c>
      <c r="B236" s="179" t="s">
        <v>349</v>
      </c>
      <c r="C236" s="157" t="s">
        <v>259</v>
      </c>
      <c r="D236" s="113">
        <v>203984</v>
      </c>
      <c r="E236" s="114"/>
      <c r="F236" s="113">
        <v>203984</v>
      </c>
      <c r="G236" s="24"/>
    </row>
    <row r="237" spans="1:7" ht="36" customHeight="1" x14ac:dyDescent="0.35">
      <c r="A237" s="108">
        <v>41</v>
      </c>
      <c r="B237" s="179" t="s">
        <v>216</v>
      </c>
      <c r="C237" s="157" t="s">
        <v>259</v>
      </c>
      <c r="D237" s="113">
        <v>60000</v>
      </c>
      <c r="E237" s="114"/>
      <c r="F237" s="113">
        <v>60000</v>
      </c>
      <c r="G237" s="24"/>
    </row>
    <row r="238" spans="1:7" ht="43.5" customHeight="1" x14ac:dyDescent="0.35">
      <c r="A238" s="108">
        <v>42</v>
      </c>
      <c r="B238" s="179" t="s">
        <v>345</v>
      </c>
      <c r="C238" s="157" t="s">
        <v>259</v>
      </c>
      <c r="D238" s="113">
        <v>100000</v>
      </c>
      <c r="E238" s="114"/>
      <c r="F238" s="113">
        <v>100000</v>
      </c>
      <c r="G238" s="24"/>
    </row>
    <row r="239" spans="1:7" ht="32.25" x14ac:dyDescent="0.35">
      <c r="A239" s="108">
        <v>44</v>
      </c>
      <c r="B239" s="179" t="s">
        <v>364</v>
      </c>
      <c r="C239" s="161" t="s">
        <v>217</v>
      </c>
      <c r="D239" s="113">
        <v>30000</v>
      </c>
      <c r="E239" s="114"/>
      <c r="F239" s="113">
        <v>30000</v>
      </c>
      <c r="G239" s="19"/>
    </row>
    <row r="240" spans="1:7" ht="37.5" customHeight="1" x14ac:dyDescent="0.35">
      <c r="A240" s="108">
        <v>45</v>
      </c>
      <c r="B240" s="179" t="s">
        <v>346</v>
      </c>
      <c r="C240" s="160" t="s">
        <v>218</v>
      </c>
      <c r="D240" s="113">
        <v>45000</v>
      </c>
      <c r="E240" s="114"/>
      <c r="F240" s="113">
        <v>45000</v>
      </c>
      <c r="G240" s="19"/>
    </row>
    <row r="241" spans="1:7" ht="49.5" customHeight="1" x14ac:dyDescent="0.35">
      <c r="A241" s="108">
        <v>46</v>
      </c>
      <c r="B241" s="179" t="s">
        <v>321</v>
      </c>
      <c r="C241" s="160" t="s">
        <v>319</v>
      </c>
      <c r="D241" s="113">
        <v>200000</v>
      </c>
      <c r="E241" s="114">
        <v>-100000</v>
      </c>
      <c r="F241" s="113">
        <f>E241+D241</f>
        <v>100000</v>
      </c>
      <c r="G241" s="413"/>
    </row>
    <row r="242" spans="1:7" ht="58.5" customHeight="1" x14ac:dyDescent="0.35">
      <c r="A242" s="108">
        <v>47</v>
      </c>
      <c r="B242" s="179" t="s">
        <v>480</v>
      </c>
      <c r="C242" s="157" t="s">
        <v>180</v>
      </c>
      <c r="D242" s="113"/>
      <c r="E242" s="114">
        <v>200000</v>
      </c>
      <c r="F242" s="113">
        <v>200000</v>
      </c>
      <c r="G242" s="413"/>
    </row>
    <row r="243" spans="1:7" ht="30" customHeight="1" x14ac:dyDescent="0.35">
      <c r="A243" s="108"/>
      <c r="B243" s="101" t="s">
        <v>5</v>
      </c>
      <c r="C243" s="179"/>
      <c r="D243" s="232">
        <f>SUM(D236:D241)</f>
        <v>638984</v>
      </c>
      <c r="E243" s="233"/>
      <c r="F243" s="232">
        <f>F236+F237+F238+F239+F240+F241+F242</f>
        <v>738984</v>
      </c>
      <c r="G243" s="23"/>
    </row>
    <row r="244" spans="1:7" ht="29.25" customHeight="1" x14ac:dyDescent="0.35">
      <c r="A244" s="108"/>
      <c r="B244" s="109" t="s">
        <v>219</v>
      </c>
      <c r="C244" s="156"/>
      <c r="D244" s="113"/>
      <c r="E244" s="114"/>
      <c r="F244" s="113"/>
      <c r="G244" s="23"/>
    </row>
    <row r="245" spans="1:7" ht="44.25" customHeight="1" x14ac:dyDescent="0.35">
      <c r="A245" s="108">
        <v>46</v>
      </c>
      <c r="B245" s="179" t="s">
        <v>350</v>
      </c>
      <c r="C245" s="157" t="s">
        <v>259</v>
      </c>
      <c r="D245" s="113">
        <v>20398</v>
      </c>
      <c r="E245" s="114"/>
      <c r="F245" s="113">
        <v>20398</v>
      </c>
      <c r="G245" s="24"/>
    </row>
    <row r="246" spans="1:7" ht="50.25" customHeight="1" x14ac:dyDescent="0.35">
      <c r="A246" s="108">
        <v>47</v>
      </c>
      <c r="B246" s="234" t="s">
        <v>220</v>
      </c>
      <c r="C246" s="157" t="s">
        <v>259</v>
      </c>
      <c r="D246" s="113">
        <v>30000</v>
      </c>
      <c r="E246" s="114"/>
      <c r="F246" s="113">
        <v>30000</v>
      </c>
      <c r="G246" s="24"/>
    </row>
    <row r="247" spans="1:7" ht="39.75" customHeight="1" x14ac:dyDescent="0.35">
      <c r="A247" s="108">
        <v>48</v>
      </c>
      <c r="B247" s="234" t="s">
        <v>365</v>
      </c>
      <c r="C247" s="157" t="s">
        <v>221</v>
      </c>
      <c r="D247" s="113">
        <v>200000</v>
      </c>
      <c r="E247" s="114"/>
      <c r="F247" s="113">
        <v>200000</v>
      </c>
      <c r="G247" s="27"/>
    </row>
    <row r="248" spans="1:7" ht="28.5" customHeight="1" x14ac:dyDescent="0.35">
      <c r="A248" s="108"/>
      <c r="B248" s="101" t="s">
        <v>5</v>
      </c>
      <c r="C248" s="228"/>
      <c r="D248" s="235">
        <f>SUM(D245:D247)</f>
        <v>250398</v>
      </c>
      <c r="E248" s="236"/>
      <c r="F248" s="235">
        <f>SUM(F245:F247)</f>
        <v>250398</v>
      </c>
      <c r="G248" s="23"/>
    </row>
    <row r="249" spans="1:7" ht="26.25" customHeight="1" x14ac:dyDescent="0.35">
      <c r="A249" s="108"/>
      <c r="B249" s="109" t="s">
        <v>222</v>
      </c>
      <c r="C249" s="156"/>
      <c r="D249" s="113"/>
      <c r="E249" s="114"/>
      <c r="F249" s="113"/>
      <c r="G249" s="23"/>
    </row>
    <row r="250" spans="1:7" ht="51" customHeight="1" x14ac:dyDescent="0.35">
      <c r="A250" s="108">
        <v>49</v>
      </c>
      <c r="B250" s="179" t="s">
        <v>361</v>
      </c>
      <c r="C250" s="157" t="s">
        <v>259</v>
      </c>
      <c r="D250" s="130">
        <v>81594</v>
      </c>
      <c r="E250" s="131"/>
      <c r="F250" s="130">
        <v>81594</v>
      </c>
      <c r="G250" s="24"/>
    </row>
    <row r="251" spans="1:7" ht="48.75" customHeight="1" x14ac:dyDescent="0.35">
      <c r="A251" s="108">
        <v>50</v>
      </c>
      <c r="B251" s="234" t="s">
        <v>223</v>
      </c>
      <c r="C251" s="157" t="s">
        <v>259</v>
      </c>
      <c r="D251" s="130">
        <v>40000</v>
      </c>
      <c r="E251" s="131"/>
      <c r="F251" s="130">
        <v>40000</v>
      </c>
      <c r="G251" s="24"/>
    </row>
    <row r="252" spans="1:7" ht="37.5" customHeight="1" x14ac:dyDescent="0.35">
      <c r="A252" s="108">
        <v>51</v>
      </c>
      <c r="B252" s="234" t="s">
        <v>317</v>
      </c>
      <c r="C252" s="162" t="s">
        <v>326</v>
      </c>
      <c r="D252" s="130">
        <v>200000</v>
      </c>
      <c r="E252" s="131"/>
      <c r="F252" s="130">
        <v>200000</v>
      </c>
      <c r="G252" s="19"/>
    </row>
    <row r="253" spans="1:7" ht="33" customHeight="1" x14ac:dyDescent="0.35">
      <c r="A253" s="108">
        <v>52</v>
      </c>
      <c r="B253" s="179" t="s">
        <v>224</v>
      </c>
      <c r="C253" s="157" t="s">
        <v>259</v>
      </c>
      <c r="D253" s="130">
        <v>150000</v>
      </c>
      <c r="E253" s="131"/>
      <c r="F253" s="130">
        <v>150000</v>
      </c>
      <c r="G253" s="24"/>
    </row>
    <row r="254" spans="1:7" ht="93.75" customHeight="1" x14ac:dyDescent="0.35">
      <c r="A254" s="108">
        <v>53</v>
      </c>
      <c r="B254" s="234" t="s">
        <v>225</v>
      </c>
      <c r="C254" s="163" t="s">
        <v>226</v>
      </c>
      <c r="D254" s="113">
        <v>200000</v>
      </c>
      <c r="E254" s="114"/>
      <c r="F254" s="113">
        <v>200000</v>
      </c>
      <c r="G254" s="27"/>
    </row>
    <row r="255" spans="1:7" ht="26.25" customHeight="1" x14ac:dyDescent="0.35">
      <c r="A255" s="108"/>
      <c r="B255" s="228" t="s">
        <v>5</v>
      </c>
      <c r="C255" s="51"/>
      <c r="D255" s="235">
        <f>SUM(D250:D254)</f>
        <v>671594</v>
      </c>
      <c r="E255" s="236"/>
      <c r="F255" s="235">
        <f>SUM(F250:F254)</f>
        <v>671594</v>
      </c>
      <c r="G255" s="23"/>
    </row>
    <row r="256" spans="1:7" ht="22.5" customHeight="1" x14ac:dyDescent="0.35">
      <c r="A256" s="108"/>
      <c r="B256" s="237" t="s">
        <v>227</v>
      </c>
      <c r="C256" s="156"/>
      <c r="D256" s="113"/>
      <c r="E256" s="114"/>
      <c r="F256" s="113"/>
      <c r="G256" s="23"/>
    </row>
    <row r="257" spans="1:7" ht="33" customHeight="1" x14ac:dyDescent="0.35">
      <c r="A257" s="108">
        <v>54</v>
      </c>
      <c r="B257" s="173" t="s">
        <v>348</v>
      </c>
      <c r="C257" s="157" t="s">
        <v>259</v>
      </c>
      <c r="D257" s="113">
        <v>100000</v>
      </c>
      <c r="E257" s="114"/>
      <c r="F257" s="113">
        <v>100000</v>
      </c>
      <c r="G257" s="19"/>
    </row>
    <row r="258" spans="1:7" ht="37.5" customHeight="1" x14ac:dyDescent="0.35">
      <c r="A258" s="108">
        <v>55</v>
      </c>
      <c r="B258" s="173" t="s">
        <v>228</v>
      </c>
      <c r="C258" s="157" t="s">
        <v>259</v>
      </c>
      <c r="D258" s="113">
        <v>25000</v>
      </c>
      <c r="E258" s="114"/>
      <c r="F258" s="113">
        <v>25000</v>
      </c>
      <c r="G258" s="24"/>
    </row>
    <row r="259" spans="1:7" ht="30" customHeight="1" x14ac:dyDescent="0.35">
      <c r="A259" s="108">
        <v>56</v>
      </c>
      <c r="B259" s="179" t="s">
        <v>229</v>
      </c>
      <c r="C259" s="157" t="s">
        <v>259</v>
      </c>
      <c r="D259" s="113">
        <v>10000</v>
      </c>
      <c r="E259" s="114"/>
      <c r="F259" s="113">
        <v>10000</v>
      </c>
      <c r="G259" s="24"/>
    </row>
    <row r="260" spans="1:7" ht="31.5" customHeight="1" x14ac:dyDescent="0.35">
      <c r="A260" s="108"/>
      <c r="B260" s="228" t="s">
        <v>5</v>
      </c>
      <c r="C260" s="228"/>
      <c r="D260" s="235">
        <f>SUM(D257:D259)</f>
        <v>135000</v>
      </c>
      <c r="E260" s="238"/>
      <c r="F260" s="235">
        <f>SUM(F257:F259)</f>
        <v>135000</v>
      </c>
      <c r="G260" s="23"/>
    </row>
    <row r="261" spans="1:7" ht="23.25" customHeight="1" x14ac:dyDescent="0.35">
      <c r="A261" s="108"/>
      <c r="B261" s="237" t="s">
        <v>230</v>
      </c>
      <c r="C261" s="156"/>
      <c r="D261" s="113"/>
      <c r="E261" s="114"/>
      <c r="F261" s="113"/>
      <c r="G261" s="23"/>
    </row>
    <row r="262" spans="1:7" ht="38.25" customHeight="1" x14ac:dyDescent="0.35">
      <c r="A262" s="108">
        <v>57</v>
      </c>
      <c r="B262" s="179" t="s">
        <v>231</v>
      </c>
      <c r="C262" s="157" t="s">
        <v>259</v>
      </c>
      <c r="D262" s="130">
        <v>15000</v>
      </c>
      <c r="E262" s="131"/>
      <c r="F262" s="130">
        <v>15000</v>
      </c>
      <c r="G262" s="24"/>
    </row>
    <row r="263" spans="1:7" ht="35.25" customHeight="1" x14ac:dyDescent="0.35">
      <c r="A263" s="108">
        <v>58</v>
      </c>
      <c r="B263" s="179" t="s">
        <v>232</v>
      </c>
      <c r="C263" s="157" t="s">
        <v>259</v>
      </c>
      <c r="D263" s="130">
        <v>20000</v>
      </c>
      <c r="E263" s="131"/>
      <c r="F263" s="130">
        <v>20000</v>
      </c>
      <c r="G263" s="24"/>
    </row>
    <row r="264" spans="1:7" ht="36" customHeight="1" x14ac:dyDescent="0.35">
      <c r="A264" s="108">
        <v>59</v>
      </c>
      <c r="B264" s="179" t="s">
        <v>337</v>
      </c>
      <c r="C264" s="157" t="s">
        <v>253</v>
      </c>
      <c r="D264" s="130">
        <v>150000</v>
      </c>
      <c r="E264" s="131"/>
      <c r="F264" s="130">
        <v>150000</v>
      </c>
      <c r="G264" s="24"/>
    </row>
    <row r="265" spans="1:7" ht="38.25" customHeight="1" x14ac:dyDescent="0.35">
      <c r="A265" s="108">
        <v>60</v>
      </c>
      <c r="B265" s="234" t="s">
        <v>318</v>
      </c>
      <c r="C265" s="157" t="s">
        <v>319</v>
      </c>
      <c r="D265" s="130">
        <v>35000</v>
      </c>
      <c r="E265" s="131"/>
      <c r="F265" s="130">
        <v>35000</v>
      </c>
      <c r="G265" s="19"/>
    </row>
    <row r="266" spans="1:7" ht="32.25" customHeight="1" x14ac:dyDescent="0.35">
      <c r="A266" s="108">
        <v>61</v>
      </c>
      <c r="B266" s="179" t="s">
        <v>233</v>
      </c>
      <c r="C266" s="157" t="s">
        <v>259</v>
      </c>
      <c r="D266" s="130">
        <v>30000</v>
      </c>
      <c r="E266" s="131"/>
      <c r="F266" s="130">
        <v>30000</v>
      </c>
      <c r="G266" s="19"/>
    </row>
    <row r="267" spans="1:7" ht="44.25" customHeight="1" x14ac:dyDescent="0.35">
      <c r="A267" s="108">
        <v>62</v>
      </c>
      <c r="B267" s="179" t="s">
        <v>234</v>
      </c>
      <c r="C267" s="157" t="s">
        <v>259</v>
      </c>
      <c r="D267" s="130">
        <v>20000</v>
      </c>
      <c r="E267" s="131"/>
      <c r="F267" s="130">
        <v>20000</v>
      </c>
      <c r="G267" s="24"/>
    </row>
    <row r="268" spans="1:7" ht="27" customHeight="1" x14ac:dyDescent="0.35">
      <c r="A268" s="108"/>
      <c r="B268" s="228" t="s">
        <v>5</v>
      </c>
      <c r="C268" s="228"/>
      <c r="D268" s="239">
        <f>SUM(D262:D267)</f>
        <v>270000</v>
      </c>
      <c r="E268" s="240"/>
      <c r="F268" s="239">
        <f>SUM(F262:F267)</f>
        <v>270000</v>
      </c>
      <c r="G268" s="23"/>
    </row>
    <row r="269" spans="1:7" ht="37.5" customHeight="1" x14ac:dyDescent="0.35">
      <c r="A269" s="108"/>
      <c r="B269" s="228" t="s">
        <v>235</v>
      </c>
      <c r="C269" s="51"/>
      <c r="D269" s="113"/>
      <c r="E269" s="114"/>
      <c r="F269" s="113"/>
      <c r="G269" s="23"/>
    </row>
    <row r="270" spans="1:7" ht="60" customHeight="1" x14ac:dyDescent="0.35">
      <c r="A270" s="108">
        <v>63</v>
      </c>
      <c r="B270" s="179" t="s">
        <v>236</v>
      </c>
      <c r="C270" s="157" t="s">
        <v>237</v>
      </c>
      <c r="D270" s="98">
        <v>15000</v>
      </c>
      <c r="E270" s="125"/>
      <c r="F270" s="98">
        <v>15000</v>
      </c>
      <c r="G270" s="24"/>
    </row>
    <row r="271" spans="1:7" ht="84" customHeight="1" x14ac:dyDescent="0.35">
      <c r="A271" s="108">
        <v>64</v>
      </c>
      <c r="B271" s="179" t="s">
        <v>389</v>
      </c>
      <c r="C271" s="157" t="s">
        <v>259</v>
      </c>
      <c r="D271" s="98">
        <v>35000</v>
      </c>
      <c r="E271" s="125"/>
      <c r="F271" s="98">
        <v>35000</v>
      </c>
      <c r="G271" s="24"/>
    </row>
    <row r="272" spans="1:7" ht="37.5" customHeight="1" x14ac:dyDescent="0.35">
      <c r="A272" s="108">
        <v>65</v>
      </c>
      <c r="B272" s="179" t="s">
        <v>380</v>
      </c>
      <c r="C272" s="157" t="s">
        <v>259</v>
      </c>
      <c r="D272" s="98">
        <v>15000</v>
      </c>
      <c r="E272" s="125"/>
      <c r="F272" s="98">
        <v>15000</v>
      </c>
      <c r="G272" s="24"/>
    </row>
    <row r="273" spans="1:7" ht="33" customHeight="1" x14ac:dyDescent="0.35">
      <c r="A273" s="108">
        <v>66</v>
      </c>
      <c r="B273" s="179" t="s">
        <v>381</v>
      </c>
      <c r="C273" s="157" t="s">
        <v>259</v>
      </c>
      <c r="D273" s="98">
        <v>25000</v>
      </c>
      <c r="E273" s="125"/>
      <c r="F273" s="98">
        <v>25000</v>
      </c>
      <c r="G273" s="24"/>
    </row>
    <row r="274" spans="1:7" ht="37.5" customHeight="1" x14ac:dyDescent="0.35">
      <c r="A274" s="108">
        <v>67</v>
      </c>
      <c r="B274" s="179" t="s">
        <v>382</v>
      </c>
      <c r="C274" s="157" t="s">
        <v>259</v>
      </c>
      <c r="D274" s="98">
        <v>50000</v>
      </c>
      <c r="E274" s="125"/>
      <c r="F274" s="98">
        <v>50000</v>
      </c>
      <c r="G274" s="24"/>
    </row>
    <row r="275" spans="1:7" ht="48" customHeight="1" x14ac:dyDescent="0.35">
      <c r="A275" s="108">
        <v>68</v>
      </c>
      <c r="B275" s="179" t="s">
        <v>383</v>
      </c>
      <c r="C275" s="157" t="s">
        <v>259</v>
      </c>
      <c r="D275" s="98">
        <v>25000</v>
      </c>
      <c r="E275" s="125"/>
      <c r="F275" s="98">
        <v>25000</v>
      </c>
      <c r="G275" s="24"/>
    </row>
    <row r="276" spans="1:7" ht="24" customHeight="1" x14ac:dyDescent="0.35">
      <c r="A276" s="108">
        <v>69</v>
      </c>
      <c r="B276" s="241" t="s">
        <v>384</v>
      </c>
      <c r="C276" s="157" t="s">
        <v>259</v>
      </c>
      <c r="D276" s="98">
        <v>150000</v>
      </c>
      <c r="E276" s="125"/>
      <c r="F276" s="98">
        <v>150000</v>
      </c>
      <c r="G276" s="24"/>
    </row>
    <row r="277" spans="1:7" ht="35.25" customHeight="1" x14ac:dyDescent="0.35">
      <c r="A277" s="108">
        <v>70</v>
      </c>
      <c r="B277" s="179" t="s">
        <v>238</v>
      </c>
      <c r="C277" s="157" t="s">
        <v>180</v>
      </c>
      <c r="D277" s="98">
        <v>40000</v>
      </c>
      <c r="E277" s="125"/>
      <c r="F277" s="98">
        <v>40000</v>
      </c>
      <c r="G277" s="24"/>
    </row>
    <row r="278" spans="1:7" ht="41.25" customHeight="1" x14ac:dyDescent="0.35">
      <c r="A278" s="108">
        <v>71</v>
      </c>
      <c r="B278" s="179" t="s">
        <v>239</v>
      </c>
      <c r="C278" s="157" t="s">
        <v>240</v>
      </c>
      <c r="D278" s="98">
        <v>15000</v>
      </c>
      <c r="E278" s="125"/>
      <c r="F278" s="98">
        <v>15000</v>
      </c>
      <c r="G278" s="24"/>
    </row>
    <row r="279" spans="1:7" ht="40.5" customHeight="1" x14ac:dyDescent="0.35">
      <c r="A279" s="108">
        <v>72</v>
      </c>
      <c r="B279" s="179" t="s">
        <v>320</v>
      </c>
      <c r="C279" s="157" t="s">
        <v>180</v>
      </c>
      <c r="D279" s="98">
        <v>40000</v>
      </c>
      <c r="E279" s="125"/>
      <c r="F279" s="98">
        <v>40000</v>
      </c>
      <c r="G279" s="24"/>
    </row>
    <row r="280" spans="1:7" ht="26.25" customHeight="1" x14ac:dyDescent="0.35">
      <c r="A280" s="108"/>
      <c r="B280" s="228" t="s">
        <v>5</v>
      </c>
      <c r="C280" s="51"/>
      <c r="D280" s="232">
        <f>SUM(D270:D279)</f>
        <v>410000</v>
      </c>
      <c r="E280" s="242"/>
      <c r="F280" s="232">
        <f>SUM(F270:F279)</f>
        <v>410000</v>
      </c>
      <c r="G280" s="23"/>
    </row>
    <row r="281" spans="1:7" ht="28.5" customHeight="1" x14ac:dyDescent="0.35">
      <c r="A281" s="108"/>
      <c r="B281" s="228" t="s">
        <v>367</v>
      </c>
      <c r="C281" s="51"/>
      <c r="D281" s="99"/>
      <c r="E281" s="100"/>
      <c r="F281" s="132"/>
      <c r="G281" s="23"/>
    </row>
    <row r="282" spans="1:7" ht="45" customHeight="1" x14ac:dyDescent="0.35">
      <c r="A282" s="108">
        <v>73</v>
      </c>
      <c r="B282" s="179" t="s">
        <v>368</v>
      </c>
      <c r="C282" s="51" t="s">
        <v>259</v>
      </c>
      <c r="D282" s="99">
        <v>20000</v>
      </c>
      <c r="E282" s="100"/>
      <c r="F282" s="99">
        <v>20000</v>
      </c>
      <c r="G282" s="23"/>
    </row>
    <row r="283" spans="1:7" ht="31.5" customHeight="1" x14ac:dyDescent="0.35">
      <c r="A283" s="108"/>
      <c r="B283" s="101" t="s">
        <v>5</v>
      </c>
      <c r="C283" s="51"/>
      <c r="D283" s="102">
        <v>20000</v>
      </c>
      <c r="E283" s="100"/>
      <c r="F283" s="102">
        <v>20000</v>
      </c>
      <c r="G283" s="23"/>
    </row>
    <row r="284" spans="1:7" ht="31.5" customHeight="1" x14ac:dyDescent="0.35">
      <c r="A284" s="108"/>
      <c r="B284" s="101" t="s">
        <v>241</v>
      </c>
      <c r="C284" s="51"/>
      <c r="D284" s="113"/>
      <c r="E284" s="114"/>
      <c r="F284" s="113"/>
      <c r="G284" s="23"/>
    </row>
    <row r="285" spans="1:7" ht="54.75" customHeight="1" x14ac:dyDescent="0.35">
      <c r="A285" s="108">
        <v>74</v>
      </c>
      <c r="B285" s="234" t="s">
        <v>242</v>
      </c>
      <c r="C285" s="179" t="s">
        <v>259</v>
      </c>
      <c r="D285" s="227">
        <v>100000</v>
      </c>
      <c r="E285" s="189"/>
      <c r="F285" s="227">
        <v>100000</v>
      </c>
      <c r="G285" s="24"/>
    </row>
    <row r="286" spans="1:7" ht="77.25" customHeight="1" x14ac:dyDescent="0.35">
      <c r="A286" s="108">
        <v>75</v>
      </c>
      <c r="B286" s="234" t="s">
        <v>467</v>
      </c>
      <c r="C286" s="179" t="s">
        <v>259</v>
      </c>
      <c r="D286" s="227">
        <v>100000</v>
      </c>
      <c r="E286" s="189"/>
      <c r="F286" s="227">
        <v>100000</v>
      </c>
      <c r="G286" s="24"/>
    </row>
    <row r="287" spans="1:7" ht="44.25" customHeight="1" x14ac:dyDescent="0.35">
      <c r="A287" s="108">
        <v>76</v>
      </c>
      <c r="B287" s="179" t="s">
        <v>500</v>
      </c>
      <c r="C287" s="179" t="s">
        <v>259</v>
      </c>
      <c r="D287" s="243">
        <v>172294.09</v>
      </c>
      <c r="E287" s="189"/>
      <c r="F287" s="243">
        <v>172294.09</v>
      </c>
      <c r="G287" s="24"/>
    </row>
    <row r="288" spans="1:7" ht="30" customHeight="1" x14ac:dyDescent="0.35">
      <c r="A288" s="108"/>
      <c r="B288" s="228" t="s">
        <v>5</v>
      </c>
      <c r="C288" s="228"/>
      <c r="D288" s="232">
        <f>SUM(D285:D287)</f>
        <v>372294.08999999997</v>
      </c>
      <c r="E288" s="242"/>
      <c r="F288" s="232">
        <f>SUM(F285:F287)</f>
        <v>372294.08999999997</v>
      </c>
      <c r="G288" s="23"/>
    </row>
    <row r="289" spans="1:7" ht="33" customHeight="1" x14ac:dyDescent="0.35">
      <c r="A289" s="115"/>
      <c r="B289" s="244" t="s">
        <v>243</v>
      </c>
      <c r="C289" s="244"/>
      <c r="D289" s="245">
        <f>D288+D283+D280+D268+D260+D255+D248+D243+D234+D229+D221+D216+D209+D203</f>
        <v>4379683.2700000005</v>
      </c>
      <c r="E289" s="245">
        <f t="shared" ref="E289:F289" si="22">E288+E283+E280+E268+E260+E255+E248+E243+E234+E229+E221+E216+E209+E203</f>
        <v>0</v>
      </c>
      <c r="F289" s="245">
        <f t="shared" si="22"/>
        <v>4379683.2699999996</v>
      </c>
      <c r="G289" s="28"/>
    </row>
    <row r="290" spans="1:7" ht="30.75" customHeight="1" x14ac:dyDescent="0.35">
      <c r="A290" s="410" t="s">
        <v>324</v>
      </c>
      <c r="B290" s="411"/>
      <c r="C290" s="411"/>
      <c r="D290" s="411"/>
      <c r="E290" s="411"/>
      <c r="F290" s="412"/>
      <c r="G290" s="29"/>
    </row>
    <row r="291" spans="1:7" ht="52.5" customHeight="1" x14ac:dyDescent="0.35">
      <c r="A291" s="393" t="s">
        <v>68</v>
      </c>
      <c r="B291" s="393" t="s">
        <v>69</v>
      </c>
      <c r="C291" s="393" t="s">
        <v>70</v>
      </c>
      <c r="D291" s="394" t="s">
        <v>422</v>
      </c>
      <c r="E291" s="395" t="s">
        <v>469</v>
      </c>
      <c r="F291" s="394" t="s">
        <v>468</v>
      </c>
      <c r="G291" s="22"/>
    </row>
    <row r="292" spans="1:7" ht="41.25" customHeight="1" x14ac:dyDescent="0.35">
      <c r="A292" s="108"/>
      <c r="B292" s="382" t="s">
        <v>244</v>
      </c>
      <c r="C292" s="383"/>
      <c r="D292" s="134"/>
      <c r="E292" s="135"/>
      <c r="F292" s="134"/>
      <c r="G292" s="30"/>
    </row>
    <row r="293" spans="1:7" ht="32.25" customHeight="1" x14ac:dyDescent="0.35">
      <c r="A293" s="108">
        <v>1</v>
      </c>
      <c r="B293" s="112" t="s">
        <v>245</v>
      </c>
      <c r="C293" s="164"/>
      <c r="D293" s="129">
        <v>20000</v>
      </c>
      <c r="E293" s="136"/>
      <c r="F293" s="129">
        <f>D293+E293</f>
        <v>20000</v>
      </c>
      <c r="G293" s="24"/>
    </row>
    <row r="294" spans="1:7" s="42" customFormat="1" ht="44.25" customHeight="1" x14ac:dyDescent="0.25">
      <c r="A294" s="246">
        <v>2</v>
      </c>
      <c r="B294" s="179" t="s">
        <v>246</v>
      </c>
      <c r="C294" s="179" t="s">
        <v>259</v>
      </c>
      <c r="D294" s="227">
        <v>40000</v>
      </c>
      <c r="E294" s="189">
        <v>20000</v>
      </c>
      <c r="F294" s="247">
        <f>D294+E294</f>
        <v>60000</v>
      </c>
      <c r="G294" s="248"/>
    </row>
    <row r="295" spans="1:7" s="42" customFormat="1" ht="44.25" customHeight="1" x14ac:dyDescent="0.25">
      <c r="A295" s="246">
        <v>3</v>
      </c>
      <c r="B295" s="179" t="s">
        <v>247</v>
      </c>
      <c r="C295" s="179" t="s">
        <v>259</v>
      </c>
      <c r="D295" s="227">
        <v>35000</v>
      </c>
      <c r="E295" s="189">
        <v>60000</v>
      </c>
      <c r="F295" s="247">
        <f>D295+E295</f>
        <v>95000</v>
      </c>
      <c r="G295" s="249"/>
    </row>
    <row r="296" spans="1:7" s="42" customFormat="1" ht="63.75" customHeight="1" x14ac:dyDescent="0.25">
      <c r="A296" s="246">
        <v>4</v>
      </c>
      <c r="B296" s="179" t="s">
        <v>248</v>
      </c>
      <c r="C296" s="179" t="s">
        <v>259</v>
      </c>
      <c r="D296" s="227">
        <v>100000</v>
      </c>
      <c r="E296" s="189">
        <v>100000</v>
      </c>
      <c r="F296" s="247">
        <f>D296+E296</f>
        <v>200000</v>
      </c>
      <c r="G296" s="249"/>
    </row>
    <row r="297" spans="1:7" s="42" customFormat="1" ht="29.25" customHeight="1" x14ac:dyDescent="0.25">
      <c r="A297" s="246"/>
      <c r="B297" s="228" t="s">
        <v>5</v>
      </c>
      <c r="C297" s="228"/>
      <c r="D297" s="250">
        <f>SUM(D293:D296)</f>
        <v>195000</v>
      </c>
      <c r="E297" s="251">
        <f>SUM(E293:E296)</f>
        <v>180000</v>
      </c>
      <c r="F297" s="252">
        <f>D297+E297</f>
        <v>375000</v>
      </c>
      <c r="G297" s="253"/>
    </row>
    <row r="298" spans="1:7" ht="38.25" customHeight="1" x14ac:dyDescent="0.35">
      <c r="A298" s="381" t="s">
        <v>249</v>
      </c>
      <c r="B298" s="381"/>
      <c r="C298" s="381"/>
      <c r="D298" s="381"/>
      <c r="E298" s="135"/>
      <c r="F298" s="129"/>
      <c r="G298" s="30"/>
    </row>
    <row r="299" spans="1:7" ht="37.5" customHeight="1" x14ac:dyDescent="0.35">
      <c r="A299" s="108">
        <v>5</v>
      </c>
      <c r="B299" s="179" t="s">
        <v>250</v>
      </c>
      <c r="C299" s="179" t="s">
        <v>259</v>
      </c>
      <c r="D299" s="227">
        <v>41000</v>
      </c>
      <c r="E299" s="189"/>
      <c r="F299" s="227">
        <v>41000</v>
      </c>
      <c r="G299" s="24"/>
    </row>
    <row r="300" spans="1:7" ht="37.5" customHeight="1" x14ac:dyDescent="0.35">
      <c r="A300" s="108">
        <v>6</v>
      </c>
      <c r="B300" s="179" t="s">
        <v>251</v>
      </c>
      <c r="C300" s="179" t="s">
        <v>252</v>
      </c>
      <c r="D300" s="227">
        <v>50000</v>
      </c>
      <c r="E300" s="189"/>
      <c r="F300" s="227">
        <v>50000</v>
      </c>
      <c r="G300" s="31"/>
    </row>
    <row r="301" spans="1:7" ht="54.75" customHeight="1" x14ac:dyDescent="0.35">
      <c r="A301" s="108">
        <v>7</v>
      </c>
      <c r="B301" s="179" t="s">
        <v>400</v>
      </c>
      <c r="C301" s="179" t="s">
        <v>253</v>
      </c>
      <c r="D301" s="227">
        <v>100000</v>
      </c>
      <c r="E301" s="189"/>
      <c r="F301" s="227">
        <v>100000</v>
      </c>
      <c r="G301" s="31"/>
    </row>
    <row r="302" spans="1:7" ht="30" customHeight="1" x14ac:dyDescent="0.35">
      <c r="A302" s="108">
        <v>8</v>
      </c>
      <c r="B302" s="179" t="s">
        <v>254</v>
      </c>
      <c r="C302" s="179" t="s">
        <v>253</v>
      </c>
      <c r="D302" s="227">
        <v>114000</v>
      </c>
      <c r="E302" s="189"/>
      <c r="F302" s="227">
        <v>114000</v>
      </c>
      <c r="G302" s="31"/>
    </row>
    <row r="303" spans="1:7" ht="45.75" customHeight="1" x14ac:dyDescent="0.35">
      <c r="A303" s="108">
        <v>9</v>
      </c>
      <c r="B303" s="179" t="s">
        <v>255</v>
      </c>
      <c r="C303" s="179" t="s">
        <v>256</v>
      </c>
      <c r="D303" s="227">
        <v>60000</v>
      </c>
      <c r="E303" s="189">
        <v>100000</v>
      </c>
      <c r="F303" s="227">
        <f>D303+E303</f>
        <v>160000</v>
      </c>
      <c r="G303" s="31"/>
    </row>
    <row r="304" spans="1:7" ht="39.75" customHeight="1" x14ac:dyDescent="0.35">
      <c r="A304" s="108">
        <v>10</v>
      </c>
      <c r="B304" s="179" t="s">
        <v>257</v>
      </c>
      <c r="C304" s="179" t="s">
        <v>258</v>
      </c>
      <c r="D304" s="227">
        <v>60000</v>
      </c>
      <c r="E304" s="189">
        <v>100000</v>
      </c>
      <c r="F304" s="227">
        <f>D304+E304</f>
        <v>160000</v>
      </c>
      <c r="G304" s="31"/>
    </row>
    <row r="305" spans="1:7" ht="44.25" customHeight="1" x14ac:dyDescent="0.35">
      <c r="A305" s="108">
        <v>11</v>
      </c>
      <c r="B305" s="179" t="s">
        <v>479</v>
      </c>
      <c r="C305" s="179" t="s">
        <v>252</v>
      </c>
      <c r="D305" s="227"/>
      <c r="E305" s="189">
        <v>450000</v>
      </c>
      <c r="F305" s="227">
        <v>450000</v>
      </c>
      <c r="G305" s="31"/>
    </row>
    <row r="306" spans="1:7" ht="32.25" customHeight="1" x14ac:dyDescent="0.35">
      <c r="A306" s="108"/>
      <c r="B306" s="228" t="s">
        <v>5</v>
      </c>
      <c r="C306" s="228"/>
      <c r="D306" s="254">
        <f>SUM(D299:D304)</f>
        <v>425000</v>
      </c>
      <c r="E306" s="255">
        <f>SUM(E299:E305)</f>
        <v>650000</v>
      </c>
      <c r="F306" s="254">
        <f>SUM(F299:F305)</f>
        <v>1075000</v>
      </c>
      <c r="G306" s="24"/>
    </row>
    <row r="307" spans="1:7" ht="30" customHeight="1" x14ac:dyDescent="0.35">
      <c r="A307" s="115"/>
      <c r="B307" s="123" t="s">
        <v>243</v>
      </c>
      <c r="C307" s="165"/>
      <c r="D307" s="245">
        <f>D306+D297</f>
        <v>620000</v>
      </c>
      <c r="E307" s="217">
        <f t="shared" ref="E307:F307" si="23">E306+E297</f>
        <v>830000</v>
      </c>
      <c r="F307" s="245">
        <f t="shared" si="23"/>
        <v>1450000</v>
      </c>
      <c r="G307" s="23"/>
    </row>
    <row r="308" spans="1:7" ht="30" customHeight="1" x14ac:dyDescent="0.35">
      <c r="A308" s="115"/>
      <c r="B308" s="123"/>
      <c r="C308" s="165"/>
      <c r="D308" s="133"/>
      <c r="E308" s="137"/>
      <c r="F308" s="138"/>
      <c r="G308" s="23"/>
    </row>
    <row r="309" spans="1:7" ht="44.25" customHeight="1" x14ac:dyDescent="0.35">
      <c r="A309" s="407" t="s">
        <v>501</v>
      </c>
      <c r="B309" s="408"/>
      <c r="C309" s="408"/>
      <c r="D309" s="408"/>
      <c r="E309" s="408"/>
      <c r="F309" s="409"/>
      <c r="G309" s="32"/>
    </row>
    <row r="310" spans="1:7" ht="41.25" customHeight="1" x14ac:dyDescent="0.35">
      <c r="A310" s="93" t="s">
        <v>68</v>
      </c>
      <c r="B310" s="93" t="s">
        <v>69</v>
      </c>
      <c r="C310" s="405" t="s">
        <v>70</v>
      </c>
      <c r="D310" s="406" t="s">
        <v>465</v>
      </c>
      <c r="E310" s="395" t="s">
        <v>469</v>
      </c>
      <c r="F310" s="394" t="s">
        <v>468</v>
      </c>
      <c r="G310" s="31"/>
    </row>
    <row r="311" spans="1:7" ht="53.25" customHeight="1" x14ac:dyDescent="0.35">
      <c r="A311" s="108">
        <v>1</v>
      </c>
      <c r="B311" s="179" t="s">
        <v>333</v>
      </c>
      <c r="C311" s="214" t="s">
        <v>259</v>
      </c>
      <c r="D311" s="227">
        <v>45859</v>
      </c>
      <c r="E311" s="189">
        <f>F311-D311</f>
        <v>0</v>
      </c>
      <c r="F311" s="227">
        <v>45859</v>
      </c>
      <c r="G311" s="19"/>
    </row>
    <row r="312" spans="1:7" ht="40.5" customHeight="1" x14ac:dyDescent="0.35">
      <c r="A312" s="108">
        <v>2</v>
      </c>
      <c r="B312" s="234" t="s">
        <v>476</v>
      </c>
      <c r="C312" s="214" t="s">
        <v>252</v>
      </c>
      <c r="D312" s="227">
        <v>489300</v>
      </c>
      <c r="E312" s="189">
        <f>F312-D312</f>
        <v>-169300</v>
      </c>
      <c r="F312" s="227">
        <v>320000</v>
      </c>
      <c r="G312" s="33"/>
    </row>
    <row r="313" spans="1:7" ht="36" customHeight="1" x14ac:dyDescent="0.35">
      <c r="A313" s="108">
        <v>3</v>
      </c>
      <c r="B313" s="234" t="s">
        <v>332</v>
      </c>
      <c r="C313" s="214" t="s">
        <v>252</v>
      </c>
      <c r="D313" s="227">
        <v>500000</v>
      </c>
      <c r="E313" s="189">
        <f>F313-D313</f>
        <v>-96459</v>
      </c>
      <c r="F313" s="227">
        <v>403541</v>
      </c>
      <c r="G313" s="33"/>
    </row>
    <row r="314" spans="1:7" ht="38.25" hidden="1" customHeight="1" x14ac:dyDescent="0.35">
      <c r="A314" s="108">
        <v>4</v>
      </c>
      <c r="B314" s="256" t="s">
        <v>334</v>
      </c>
      <c r="C314" s="214" t="s">
        <v>256</v>
      </c>
      <c r="D314" s="227">
        <v>129343.4</v>
      </c>
      <c r="E314" s="189">
        <f>F314-D314</f>
        <v>-129343.4</v>
      </c>
      <c r="F314" s="227"/>
      <c r="G314" s="33"/>
    </row>
    <row r="315" spans="1:7" ht="32.25" customHeight="1" x14ac:dyDescent="0.35">
      <c r="A315" s="108">
        <v>5</v>
      </c>
      <c r="B315" s="256" t="s">
        <v>477</v>
      </c>
      <c r="C315" s="214" t="s">
        <v>478</v>
      </c>
      <c r="D315" s="227"/>
      <c r="E315" s="189">
        <v>25000</v>
      </c>
      <c r="F315" s="227">
        <v>25000</v>
      </c>
      <c r="G315" s="33"/>
    </row>
    <row r="316" spans="1:7" ht="36" customHeight="1" x14ac:dyDescent="0.35">
      <c r="A316" s="108"/>
      <c r="B316" s="228" t="s">
        <v>5</v>
      </c>
      <c r="C316" s="214"/>
      <c r="D316" s="218">
        <f>SUM(D311:D314)</f>
        <v>1164502.3999999999</v>
      </c>
      <c r="E316" s="218">
        <f>SUM(E311:E315)</f>
        <v>-370102.4</v>
      </c>
      <c r="F316" s="218">
        <f>SUM(F311:F315)</f>
        <v>794400</v>
      </c>
      <c r="G316" s="33"/>
    </row>
    <row r="317" spans="1:7" ht="27" customHeight="1" x14ac:dyDescent="0.35">
      <c r="A317" s="108"/>
      <c r="B317" s="379" t="s">
        <v>398</v>
      </c>
      <c r="C317" s="379"/>
      <c r="D317" s="379"/>
      <c r="E317" s="139"/>
      <c r="F317" s="113"/>
      <c r="G317" s="34"/>
    </row>
    <row r="318" spans="1:7" ht="69" customHeight="1" x14ac:dyDescent="0.35">
      <c r="A318" s="108">
        <v>6</v>
      </c>
      <c r="B318" s="179" t="s">
        <v>260</v>
      </c>
      <c r="C318" s="214" t="s">
        <v>261</v>
      </c>
      <c r="D318" s="257">
        <v>50824.62</v>
      </c>
      <c r="E318" s="258">
        <v>0</v>
      </c>
      <c r="F318" s="257">
        <v>50824.62</v>
      </c>
      <c r="G318" s="34"/>
    </row>
    <row r="319" spans="1:7" ht="39" customHeight="1" x14ac:dyDescent="0.35">
      <c r="A319" s="108">
        <v>7</v>
      </c>
      <c r="B319" s="256" t="s">
        <v>335</v>
      </c>
      <c r="C319" s="214" t="s">
        <v>261</v>
      </c>
      <c r="D319" s="257">
        <v>19547.2</v>
      </c>
      <c r="E319" s="258">
        <v>0</v>
      </c>
      <c r="F319" s="257">
        <v>19547.2</v>
      </c>
      <c r="G319" s="34"/>
    </row>
    <row r="320" spans="1:7" ht="63.75" customHeight="1" x14ac:dyDescent="0.35">
      <c r="A320" s="108">
        <v>8</v>
      </c>
      <c r="B320" s="256" t="s">
        <v>336</v>
      </c>
      <c r="C320" s="204" t="s">
        <v>399</v>
      </c>
      <c r="D320" s="257">
        <v>139981.96</v>
      </c>
      <c r="E320" s="258">
        <v>0</v>
      </c>
      <c r="F320" s="257">
        <v>139982.96</v>
      </c>
      <c r="G320" s="34"/>
    </row>
    <row r="321" spans="1:7" ht="39.75" customHeight="1" x14ac:dyDescent="0.35">
      <c r="A321" s="108">
        <v>9</v>
      </c>
      <c r="B321" s="256" t="s">
        <v>485</v>
      </c>
      <c r="C321" s="214" t="s">
        <v>140</v>
      </c>
      <c r="D321" s="257">
        <v>341881.82</v>
      </c>
      <c r="E321" s="258">
        <v>0</v>
      </c>
      <c r="F321" s="257">
        <v>341881.82</v>
      </c>
      <c r="G321" s="34"/>
    </row>
    <row r="322" spans="1:7" ht="26.25" customHeight="1" x14ac:dyDescent="0.35">
      <c r="A322" s="140"/>
      <c r="B322" s="228" t="s">
        <v>5</v>
      </c>
      <c r="C322" s="214"/>
      <c r="D322" s="259">
        <f>SUM(D317:D321)</f>
        <v>552235.6</v>
      </c>
      <c r="E322" s="260">
        <v>0</v>
      </c>
      <c r="F322" s="259">
        <f>SUM(F317:F321)</f>
        <v>552236.6</v>
      </c>
      <c r="G322" s="34"/>
    </row>
    <row r="323" spans="1:7" ht="34.5" customHeight="1" x14ac:dyDescent="0.35">
      <c r="A323" s="140"/>
      <c r="B323" s="261" t="s">
        <v>262</v>
      </c>
      <c r="C323" s="214"/>
      <c r="D323" s="262">
        <f>D322+D316</f>
        <v>1716738</v>
      </c>
      <c r="E323" s="263">
        <f>E316+E322</f>
        <v>-370102.4</v>
      </c>
      <c r="F323" s="262">
        <f t="shared" ref="F323" si="24">F322+F316</f>
        <v>1346636.6</v>
      </c>
      <c r="G323" s="35"/>
    </row>
    <row r="324" spans="1:7" ht="46.5" customHeight="1" x14ac:dyDescent="0.4">
      <c r="A324" s="103"/>
      <c r="B324" s="375" t="s">
        <v>325</v>
      </c>
      <c r="C324" s="376"/>
      <c r="D324" s="376"/>
      <c r="E324" s="376"/>
      <c r="F324" s="377"/>
      <c r="G324" s="21"/>
    </row>
    <row r="325" spans="1:7" ht="52.5" customHeight="1" x14ac:dyDescent="0.35">
      <c r="A325" s="104" t="s">
        <v>68</v>
      </c>
      <c r="B325" s="141" t="s">
        <v>69</v>
      </c>
      <c r="C325" s="154" t="s">
        <v>70</v>
      </c>
      <c r="D325" s="142" t="s">
        <v>263</v>
      </c>
      <c r="E325" s="107" t="s">
        <v>469</v>
      </c>
      <c r="F325" s="105" t="s">
        <v>468</v>
      </c>
      <c r="G325" s="36" t="s">
        <v>71</v>
      </c>
    </row>
    <row r="326" spans="1:7" ht="45" customHeight="1" x14ac:dyDescent="0.35">
      <c r="A326" s="285">
        <v>1</v>
      </c>
      <c r="B326" s="264" t="s">
        <v>163</v>
      </c>
      <c r="C326" s="179" t="s">
        <v>259</v>
      </c>
      <c r="D326" s="265">
        <v>8000</v>
      </c>
      <c r="E326" s="266"/>
      <c r="F326" s="265">
        <v>8000</v>
      </c>
      <c r="G326" s="34" t="s">
        <v>75</v>
      </c>
    </row>
    <row r="327" spans="1:7" ht="40.5" customHeight="1" x14ac:dyDescent="0.35">
      <c r="A327" s="285">
        <v>2</v>
      </c>
      <c r="B327" s="264" t="s">
        <v>164</v>
      </c>
      <c r="C327" s="179" t="s">
        <v>259</v>
      </c>
      <c r="D327" s="265">
        <v>2000</v>
      </c>
      <c r="E327" s="266"/>
      <c r="F327" s="265">
        <v>2000</v>
      </c>
      <c r="G327" s="34" t="s">
        <v>75</v>
      </c>
    </row>
    <row r="328" spans="1:7" ht="38.25" customHeight="1" x14ac:dyDescent="0.35">
      <c r="A328" s="285">
        <v>3</v>
      </c>
      <c r="B328" s="264" t="s">
        <v>165</v>
      </c>
      <c r="C328" s="179" t="s">
        <v>259</v>
      </c>
      <c r="D328" s="265">
        <v>9000</v>
      </c>
      <c r="E328" s="266"/>
      <c r="F328" s="265">
        <v>9000</v>
      </c>
      <c r="G328" s="34" t="s">
        <v>75</v>
      </c>
    </row>
    <row r="329" spans="1:7" ht="52.5" customHeight="1" x14ac:dyDescent="0.35">
      <c r="A329" s="285">
        <v>4</v>
      </c>
      <c r="B329" s="264" t="s">
        <v>166</v>
      </c>
      <c r="C329" s="179" t="s">
        <v>259</v>
      </c>
      <c r="D329" s="265">
        <v>4000</v>
      </c>
      <c r="E329" s="266"/>
      <c r="F329" s="265">
        <v>4000</v>
      </c>
      <c r="G329" s="34" t="s">
        <v>75</v>
      </c>
    </row>
    <row r="330" spans="1:7" ht="27" customHeight="1" x14ac:dyDescent="0.35">
      <c r="A330" s="285">
        <v>5</v>
      </c>
      <c r="B330" s="264" t="s">
        <v>167</v>
      </c>
      <c r="C330" s="179" t="s">
        <v>259</v>
      </c>
      <c r="D330" s="265">
        <v>8000</v>
      </c>
      <c r="E330" s="266"/>
      <c r="F330" s="265">
        <v>8000</v>
      </c>
      <c r="G330" s="34" t="s">
        <v>75</v>
      </c>
    </row>
    <row r="331" spans="1:7" ht="36" customHeight="1" x14ac:dyDescent="0.35">
      <c r="A331" s="285">
        <v>6</v>
      </c>
      <c r="B331" s="264" t="s">
        <v>168</v>
      </c>
      <c r="C331" s="179" t="s">
        <v>259</v>
      </c>
      <c r="D331" s="265">
        <v>8000</v>
      </c>
      <c r="E331" s="266"/>
      <c r="F331" s="265">
        <v>8000</v>
      </c>
      <c r="G331" s="34" t="s">
        <v>75</v>
      </c>
    </row>
    <row r="332" spans="1:7" ht="55.5" customHeight="1" x14ac:dyDescent="0.35">
      <c r="A332" s="285">
        <v>7</v>
      </c>
      <c r="B332" s="264" t="s">
        <v>169</v>
      </c>
      <c r="C332" s="179" t="s">
        <v>259</v>
      </c>
      <c r="D332" s="265">
        <v>2800</v>
      </c>
      <c r="E332" s="266"/>
      <c r="F332" s="265">
        <v>2800</v>
      </c>
      <c r="G332" s="34" t="s">
        <v>75</v>
      </c>
    </row>
    <row r="333" spans="1:7" ht="38.25" customHeight="1" x14ac:dyDescent="0.35">
      <c r="A333" s="285">
        <v>8</v>
      </c>
      <c r="B333" s="264" t="s">
        <v>170</v>
      </c>
      <c r="C333" s="179" t="s">
        <v>259</v>
      </c>
      <c r="D333" s="265">
        <v>1400</v>
      </c>
      <c r="E333" s="266"/>
      <c r="F333" s="265">
        <v>1400</v>
      </c>
      <c r="G333" s="34" t="s">
        <v>75</v>
      </c>
    </row>
    <row r="334" spans="1:7" ht="37.5" customHeight="1" x14ac:dyDescent="0.35">
      <c r="A334" s="285">
        <v>9</v>
      </c>
      <c r="B334" s="264" t="s">
        <v>171</v>
      </c>
      <c r="C334" s="179" t="s">
        <v>259</v>
      </c>
      <c r="D334" s="265">
        <v>700</v>
      </c>
      <c r="E334" s="266"/>
      <c r="F334" s="265">
        <v>700</v>
      </c>
      <c r="G334" s="34" t="s">
        <v>75</v>
      </c>
    </row>
    <row r="335" spans="1:7" ht="27" customHeight="1" x14ac:dyDescent="0.35">
      <c r="A335" s="285">
        <v>10</v>
      </c>
      <c r="B335" s="264" t="s">
        <v>172</v>
      </c>
      <c r="C335" s="214" t="s">
        <v>74</v>
      </c>
      <c r="D335" s="265">
        <v>600</v>
      </c>
      <c r="E335" s="266"/>
      <c r="F335" s="265">
        <v>600</v>
      </c>
      <c r="G335" s="34" t="s">
        <v>75</v>
      </c>
    </row>
    <row r="336" spans="1:7" ht="28.5" customHeight="1" x14ac:dyDescent="0.35">
      <c r="A336" s="285">
        <v>11</v>
      </c>
      <c r="B336" s="264" t="s">
        <v>264</v>
      </c>
      <c r="C336" s="179" t="s">
        <v>259</v>
      </c>
      <c r="D336" s="265">
        <v>500</v>
      </c>
      <c r="E336" s="266"/>
      <c r="F336" s="265">
        <v>500</v>
      </c>
      <c r="G336" s="34" t="s">
        <v>75</v>
      </c>
    </row>
    <row r="337" spans="1:7" ht="30" customHeight="1" x14ac:dyDescent="0.35">
      <c r="A337" s="285"/>
      <c r="B337" s="267" t="s">
        <v>265</v>
      </c>
      <c r="C337" s="179"/>
      <c r="D337" s="268">
        <v>45000</v>
      </c>
      <c r="E337" s="269"/>
      <c r="F337" s="268">
        <f>SUM(F326:F336)</f>
        <v>45000</v>
      </c>
      <c r="G337" s="34"/>
    </row>
    <row r="338" spans="1:7" ht="26.25" customHeight="1" x14ac:dyDescent="0.35">
      <c r="A338" s="143"/>
      <c r="B338" s="103"/>
      <c r="C338" s="157"/>
      <c r="D338" s="103"/>
      <c r="E338" s="145"/>
      <c r="F338" s="103"/>
      <c r="G338" s="34"/>
    </row>
    <row r="339" spans="1:7" ht="37.5" customHeight="1" x14ac:dyDescent="0.4">
      <c r="A339" s="97"/>
      <c r="B339" s="396" t="s">
        <v>266</v>
      </c>
      <c r="C339" s="397"/>
      <c r="D339" s="397"/>
      <c r="E339" s="397"/>
      <c r="F339" s="398"/>
      <c r="G339" s="399"/>
    </row>
    <row r="340" spans="1:7" ht="60" customHeight="1" x14ac:dyDescent="0.35">
      <c r="A340" s="224">
        <v>12</v>
      </c>
      <c r="B340" s="270" t="s">
        <v>370</v>
      </c>
      <c r="C340" s="204" t="s">
        <v>371</v>
      </c>
      <c r="D340" s="271">
        <v>3800</v>
      </c>
      <c r="E340" s="272">
        <v>4000</v>
      </c>
      <c r="F340" s="271">
        <f t="shared" ref="F340:F358" si="25">D340+E340</f>
        <v>7800</v>
      </c>
      <c r="G340" s="400" t="s">
        <v>75</v>
      </c>
    </row>
    <row r="341" spans="1:7" ht="76.5" customHeight="1" x14ac:dyDescent="0.35">
      <c r="A341" s="224">
        <v>13</v>
      </c>
      <c r="B341" s="270" t="s">
        <v>372</v>
      </c>
      <c r="C341" s="204" t="s">
        <v>373</v>
      </c>
      <c r="D341" s="271">
        <v>4200</v>
      </c>
      <c r="E341" s="272">
        <v>3500</v>
      </c>
      <c r="F341" s="271">
        <f t="shared" si="25"/>
        <v>7700</v>
      </c>
      <c r="G341" s="400" t="s">
        <v>75</v>
      </c>
    </row>
    <row r="342" spans="1:7" ht="138" customHeight="1" x14ac:dyDescent="0.35">
      <c r="A342" s="224">
        <v>14</v>
      </c>
      <c r="B342" s="273" t="s">
        <v>374</v>
      </c>
      <c r="C342" s="204" t="s">
        <v>408</v>
      </c>
      <c r="D342" s="271">
        <v>6700</v>
      </c>
      <c r="E342" s="272">
        <v>5000</v>
      </c>
      <c r="F342" s="271">
        <f t="shared" si="25"/>
        <v>11700</v>
      </c>
      <c r="G342" s="400" t="s">
        <v>75</v>
      </c>
    </row>
    <row r="343" spans="1:7" ht="38.25" customHeight="1" x14ac:dyDescent="0.35">
      <c r="A343" s="224">
        <v>15</v>
      </c>
      <c r="B343" s="270" t="s">
        <v>375</v>
      </c>
      <c r="C343" s="204" t="s">
        <v>376</v>
      </c>
      <c r="D343" s="271">
        <v>3300</v>
      </c>
      <c r="E343" s="272"/>
      <c r="F343" s="271">
        <f t="shared" si="25"/>
        <v>3300</v>
      </c>
      <c r="G343" s="400" t="s">
        <v>75</v>
      </c>
    </row>
    <row r="344" spans="1:7" ht="33" customHeight="1" x14ac:dyDescent="0.35">
      <c r="A344" s="224">
        <v>16</v>
      </c>
      <c r="B344" s="270" t="s">
        <v>377</v>
      </c>
      <c r="C344" s="214" t="s">
        <v>378</v>
      </c>
      <c r="D344" s="271">
        <v>3500</v>
      </c>
      <c r="E344" s="272"/>
      <c r="F344" s="271">
        <f t="shared" si="25"/>
        <v>3500</v>
      </c>
      <c r="G344" s="400" t="s">
        <v>75</v>
      </c>
    </row>
    <row r="345" spans="1:7" ht="64.5" customHeight="1" x14ac:dyDescent="0.35">
      <c r="A345" s="224">
        <v>17</v>
      </c>
      <c r="B345" s="270" t="s">
        <v>379</v>
      </c>
      <c r="C345" s="214" t="s">
        <v>378</v>
      </c>
      <c r="D345" s="271">
        <v>3500</v>
      </c>
      <c r="E345" s="272"/>
      <c r="F345" s="271">
        <f t="shared" si="25"/>
        <v>3500</v>
      </c>
      <c r="G345" s="400" t="s">
        <v>75</v>
      </c>
    </row>
    <row r="346" spans="1:7" ht="28.5" customHeight="1" x14ac:dyDescent="0.35">
      <c r="A346" s="289"/>
      <c r="B346" s="261" t="s">
        <v>5</v>
      </c>
      <c r="C346" s="214"/>
      <c r="D346" s="274">
        <v>25000</v>
      </c>
      <c r="E346" s="275">
        <f>SUM(E340:E345)</f>
        <v>12500</v>
      </c>
      <c r="F346" s="276">
        <f t="shared" si="25"/>
        <v>37500</v>
      </c>
      <c r="G346" s="401"/>
    </row>
    <row r="347" spans="1:7" ht="37.5" customHeight="1" x14ac:dyDescent="0.4">
      <c r="A347" s="289"/>
      <c r="B347" s="402" t="s">
        <v>401</v>
      </c>
      <c r="C347" s="403"/>
      <c r="D347" s="403"/>
      <c r="E347" s="403"/>
      <c r="F347" s="404"/>
      <c r="G347" s="401"/>
    </row>
    <row r="348" spans="1:7" ht="28.5" customHeight="1" x14ac:dyDescent="0.35">
      <c r="A348" s="289">
        <v>18</v>
      </c>
      <c r="B348" s="47" t="s">
        <v>402</v>
      </c>
      <c r="C348" s="277" t="s">
        <v>403</v>
      </c>
      <c r="D348" s="278">
        <v>40000</v>
      </c>
      <c r="E348" s="279"/>
      <c r="F348" s="271">
        <f t="shared" si="25"/>
        <v>40000</v>
      </c>
      <c r="G348" s="401"/>
    </row>
    <row r="349" spans="1:7" ht="37.5" customHeight="1" x14ac:dyDescent="0.35">
      <c r="A349" s="289">
        <v>19</v>
      </c>
      <c r="B349" s="277" t="s">
        <v>466</v>
      </c>
      <c r="C349" s="47"/>
      <c r="D349" s="278">
        <v>60000</v>
      </c>
      <c r="E349" s="279"/>
      <c r="F349" s="271">
        <f t="shared" si="25"/>
        <v>60000</v>
      </c>
      <c r="G349" s="401"/>
    </row>
    <row r="350" spans="1:7" ht="33.75" customHeight="1" x14ac:dyDescent="0.35">
      <c r="A350" s="289">
        <v>20</v>
      </c>
      <c r="B350" s="277" t="s">
        <v>491</v>
      </c>
      <c r="C350" s="47"/>
      <c r="D350" s="278"/>
      <c r="E350" s="279">
        <v>80000</v>
      </c>
      <c r="F350" s="271">
        <v>80000</v>
      </c>
      <c r="G350" s="401"/>
    </row>
    <row r="351" spans="1:7" ht="34.5" customHeight="1" x14ac:dyDescent="0.35">
      <c r="A351" s="289">
        <v>21</v>
      </c>
      <c r="B351" s="277" t="s">
        <v>492</v>
      </c>
      <c r="C351" s="47"/>
      <c r="D351" s="278"/>
      <c r="E351" s="279">
        <v>21000</v>
      </c>
      <c r="F351" s="271">
        <v>21000</v>
      </c>
      <c r="G351" s="401"/>
    </row>
    <row r="352" spans="1:7" ht="42.75" customHeight="1" x14ac:dyDescent="0.35">
      <c r="A352" s="289">
        <v>22</v>
      </c>
      <c r="B352" s="277" t="s">
        <v>493</v>
      </c>
      <c r="C352" s="47"/>
      <c r="D352" s="278"/>
      <c r="E352" s="279">
        <v>154196</v>
      </c>
      <c r="F352" s="271">
        <v>154196</v>
      </c>
      <c r="G352" s="401"/>
    </row>
    <row r="353" spans="1:7" ht="32.25" x14ac:dyDescent="0.35">
      <c r="A353" s="289">
        <v>23</v>
      </c>
      <c r="B353" s="277" t="s">
        <v>494</v>
      </c>
      <c r="C353" s="47"/>
      <c r="D353" s="278"/>
      <c r="E353" s="279">
        <v>68766</v>
      </c>
      <c r="F353" s="271">
        <v>68766</v>
      </c>
      <c r="G353" s="401"/>
    </row>
    <row r="354" spans="1:7" ht="38.25" customHeight="1" x14ac:dyDescent="0.35">
      <c r="A354" s="289">
        <v>24</v>
      </c>
      <c r="B354" s="277" t="s">
        <v>404</v>
      </c>
      <c r="C354" s="47"/>
      <c r="D354" s="278">
        <v>50000</v>
      </c>
      <c r="E354" s="279"/>
      <c r="F354" s="271">
        <f t="shared" si="25"/>
        <v>50000</v>
      </c>
      <c r="G354" s="401"/>
    </row>
    <row r="355" spans="1:7" ht="32.25" customHeight="1" x14ac:dyDescent="0.35">
      <c r="A355" s="289"/>
      <c r="B355" s="47" t="s">
        <v>362</v>
      </c>
      <c r="C355" s="47"/>
      <c r="D355" s="280">
        <f>SUM(D348:D354)</f>
        <v>150000</v>
      </c>
      <c r="E355" s="275">
        <f>SUM(E350:E354)</f>
        <v>323962</v>
      </c>
      <c r="F355" s="276">
        <f>SUM(F348:F354)</f>
        <v>473962</v>
      </c>
      <c r="G355" s="401"/>
    </row>
    <row r="356" spans="1:7" ht="33.75" customHeight="1" x14ac:dyDescent="0.4">
      <c r="A356" s="289"/>
      <c r="B356" s="402" t="s">
        <v>405</v>
      </c>
      <c r="C356" s="403"/>
      <c r="D356" s="403"/>
      <c r="E356" s="403"/>
      <c r="F356" s="404"/>
      <c r="G356" s="401"/>
    </row>
    <row r="357" spans="1:7" ht="36" customHeight="1" x14ac:dyDescent="0.35">
      <c r="A357" s="289">
        <v>21</v>
      </c>
      <c r="B357" s="277" t="s">
        <v>406</v>
      </c>
      <c r="C357" s="192"/>
      <c r="D357" s="278">
        <v>150000</v>
      </c>
      <c r="E357" s="281"/>
      <c r="F357" s="282">
        <f t="shared" si="25"/>
        <v>150000</v>
      </c>
      <c r="G357" s="401"/>
    </row>
    <row r="358" spans="1:7" ht="27" customHeight="1" x14ac:dyDescent="0.35">
      <c r="A358" s="289"/>
      <c r="B358" s="47" t="s">
        <v>362</v>
      </c>
      <c r="C358" s="192"/>
      <c r="D358" s="280">
        <v>150000</v>
      </c>
      <c r="E358" s="281"/>
      <c r="F358" s="276">
        <f t="shared" si="25"/>
        <v>150000</v>
      </c>
      <c r="G358" s="401"/>
    </row>
    <row r="359" spans="1:7" ht="28.5" customHeight="1" x14ac:dyDescent="0.35">
      <c r="A359" s="214"/>
      <c r="B359" s="267" t="s">
        <v>267</v>
      </c>
      <c r="C359" s="214"/>
      <c r="D359" s="245">
        <f>D346+D337+D323+D355+D358</f>
        <v>2086738</v>
      </c>
      <c r="E359" s="283"/>
      <c r="F359" s="276">
        <f>F358+F355+F346+F337+F323</f>
        <v>2053098.6</v>
      </c>
      <c r="G359" s="399"/>
    </row>
    <row r="360" spans="1:7" ht="32.25" customHeight="1" x14ac:dyDescent="0.35">
      <c r="A360" s="214"/>
      <c r="B360" s="144"/>
      <c r="C360" s="154"/>
      <c r="D360" s="133"/>
      <c r="E360" s="147"/>
      <c r="F360" s="146"/>
      <c r="G360" s="37"/>
    </row>
    <row r="361" spans="1:7" ht="26.25" customHeight="1" x14ac:dyDescent="0.35">
      <c r="A361" s="214"/>
      <c r="B361" s="214" t="s">
        <v>268</v>
      </c>
      <c r="C361" s="214"/>
      <c r="D361" s="245">
        <f>D359+D307+D289+D173+D110+D178</f>
        <v>13890083.58</v>
      </c>
      <c r="E361" s="245">
        <f t="shared" ref="E361:F361" si="26">E359+E307+E289+E173+E110+E178</f>
        <v>5603169</v>
      </c>
      <c r="F361" s="284">
        <f t="shared" si="26"/>
        <v>19459613.18</v>
      </c>
      <c r="G361" s="37"/>
    </row>
    <row r="362" spans="1:7" ht="44.25" customHeight="1" x14ac:dyDescent="0.35">
      <c r="A362" s="42"/>
      <c r="B362" s="148"/>
      <c r="D362" s="148"/>
      <c r="E362" s="148"/>
      <c r="F362" s="148"/>
    </row>
    <row r="363" spans="1:7" ht="44.25" customHeight="1" x14ac:dyDescent="0.5">
      <c r="B363" s="38"/>
      <c r="E363" s="17"/>
    </row>
    <row r="364" spans="1:7" ht="44.25" customHeight="1" x14ac:dyDescent="0.35">
      <c r="B364" s="39"/>
      <c r="C364" s="167"/>
      <c r="D364" s="40"/>
    </row>
    <row r="365" spans="1:7" ht="44.25" customHeight="1" x14ac:dyDescent="0.35">
      <c r="B365" s="39"/>
      <c r="C365" s="167"/>
      <c r="D365" s="40"/>
    </row>
    <row r="366" spans="1:7" ht="44.25" customHeight="1" x14ac:dyDescent="0.35">
      <c r="B366" s="39"/>
      <c r="C366" s="167"/>
      <c r="D366" s="40"/>
    </row>
    <row r="367" spans="1:7" ht="44.25" customHeight="1" x14ac:dyDescent="0.35">
      <c r="B367" s="39"/>
      <c r="C367" s="167"/>
      <c r="D367" s="41"/>
    </row>
    <row r="368" spans="1:7" ht="44.25" customHeight="1" x14ac:dyDescent="0.5">
      <c r="B368" s="38"/>
    </row>
    <row r="369" spans="2:4" ht="44.25" customHeight="1" x14ac:dyDescent="0.35">
      <c r="B369" s="39"/>
      <c r="D369" s="40"/>
    </row>
    <row r="370" spans="2:4" ht="44.25" customHeight="1" x14ac:dyDescent="0.35">
      <c r="B370" s="39"/>
      <c r="D370" s="41"/>
    </row>
  </sheetData>
  <mergeCells count="19">
    <mergeCell ref="B339:F339"/>
    <mergeCell ref="B347:F347"/>
    <mergeCell ref="B356:F356"/>
    <mergeCell ref="A126:F126"/>
    <mergeCell ref="A2:F2"/>
    <mergeCell ref="A3:F3"/>
    <mergeCell ref="B180:F180"/>
    <mergeCell ref="A1:F1"/>
    <mergeCell ref="B17:C17"/>
    <mergeCell ref="A112:F112"/>
    <mergeCell ref="B324:F324"/>
    <mergeCell ref="A309:F309"/>
    <mergeCell ref="A96:F96"/>
    <mergeCell ref="B8:C8"/>
    <mergeCell ref="B317:D317"/>
    <mergeCell ref="B151:C151"/>
    <mergeCell ref="A298:D298"/>
    <mergeCell ref="A290:F290"/>
    <mergeCell ref="B292:C292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F0211-D0A1-4C08-B5FE-5131E638B199}">
  <dimension ref="A2:M67"/>
  <sheetViews>
    <sheetView topLeftCell="B29" workbookViewId="0">
      <selection activeCell="B29" sqref="B29"/>
    </sheetView>
  </sheetViews>
  <sheetFormatPr defaultRowHeight="15" x14ac:dyDescent="0.25"/>
  <cols>
    <col min="1" max="1" width="6.7109375" customWidth="1"/>
    <col min="2" max="2" width="7.28515625" customWidth="1"/>
    <col min="3" max="3" width="40.7109375" customWidth="1"/>
    <col min="4" max="4" width="18.28515625" customWidth="1"/>
    <col min="5" max="5" width="18.140625" customWidth="1"/>
    <col min="6" max="6" width="19.85546875" customWidth="1"/>
    <col min="7" max="7" width="16.7109375" customWidth="1"/>
    <col min="8" max="8" width="16.28515625" customWidth="1"/>
    <col min="9" max="9" width="17" customWidth="1"/>
    <col min="10" max="10" width="15.85546875" customWidth="1"/>
    <col min="11" max="11" width="15.5703125" customWidth="1"/>
    <col min="12" max="12" width="13.42578125" customWidth="1"/>
    <col min="13" max="13" width="15.7109375" customWidth="1"/>
  </cols>
  <sheetData>
    <row r="2" spans="1:3" x14ac:dyDescent="0.25">
      <c r="A2" s="392" t="s">
        <v>304</v>
      </c>
      <c r="B2" s="392"/>
      <c r="C2" s="392"/>
    </row>
    <row r="3" spans="1:3" x14ac:dyDescent="0.25">
      <c r="A3" t="s">
        <v>306</v>
      </c>
      <c r="B3" t="s">
        <v>2</v>
      </c>
      <c r="C3" t="s">
        <v>305</v>
      </c>
    </row>
    <row r="4" spans="1:3" x14ac:dyDescent="0.25">
      <c r="A4">
        <v>1</v>
      </c>
      <c r="B4" t="s">
        <v>307</v>
      </c>
      <c r="C4" s="3">
        <v>1620874.6</v>
      </c>
    </row>
    <row r="5" spans="1:3" x14ac:dyDescent="0.25">
      <c r="B5" t="s">
        <v>308</v>
      </c>
      <c r="C5" s="3">
        <v>4079683.27</v>
      </c>
    </row>
    <row r="6" spans="1:3" x14ac:dyDescent="0.25">
      <c r="B6" t="s">
        <v>309</v>
      </c>
      <c r="C6" s="3">
        <v>1716737</v>
      </c>
    </row>
    <row r="7" spans="1:3" x14ac:dyDescent="0.25">
      <c r="B7" t="s">
        <v>310</v>
      </c>
      <c r="C7" s="3">
        <v>620000</v>
      </c>
    </row>
    <row r="8" spans="1:3" x14ac:dyDescent="0.25">
      <c r="B8" t="s">
        <v>311</v>
      </c>
      <c r="C8" s="3">
        <v>300000</v>
      </c>
    </row>
    <row r="9" spans="1:3" x14ac:dyDescent="0.25">
      <c r="B9" t="s">
        <v>312</v>
      </c>
      <c r="C9" s="3">
        <v>25000</v>
      </c>
    </row>
    <row r="10" spans="1:3" x14ac:dyDescent="0.25">
      <c r="B10" t="s">
        <v>369</v>
      </c>
      <c r="C10" s="3">
        <v>4936908.71</v>
      </c>
    </row>
    <row r="11" spans="1:3" x14ac:dyDescent="0.25">
      <c r="B11" t="s">
        <v>355</v>
      </c>
      <c r="C11" s="3">
        <v>45000</v>
      </c>
    </row>
    <row r="12" spans="1:3" x14ac:dyDescent="0.25">
      <c r="B12" t="s">
        <v>356</v>
      </c>
      <c r="C12" s="3">
        <v>89000</v>
      </c>
    </row>
    <row r="13" spans="1:3" x14ac:dyDescent="0.25">
      <c r="C13" s="2">
        <f>SUM(C4:C12)</f>
        <v>13433203.58</v>
      </c>
    </row>
    <row r="14" spans="1:3" ht="18" x14ac:dyDescent="0.25">
      <c r="C14" s="4"/>
    </row>
    <row r="15" spans="1:3" x14ac:dyDescent="0.25">
      <c r="C15" s="1">
        <v>12949496.979999999</v>
      </c>
    </row>
    <row r="16" spans="1:3" x14ac:dyDescent="0.25">
      <c r="C16" s="1">
        <f>C13-C15</f>
        <v>483706.60000000149</v>
      </c>
    </row>
    <row r="19" spans="2:13" ht="20.25" x14ac:dyDescent="0.25">
      <c r="B19" s="6" t="s">
        <v>432</v>
      </c>
    </row>
    <row r="20" spans="2:13" x14ac:dyDescent="0.25">
      <c r="B20" s="7"/>
    </row>
    <row r="21" spans="2:13" x14ac:dyDescent="0.25">
      <c r="B21" s="387" t="s">
        <v>433</v>
      </c>
      <c r="C21" s="387"/>
      <c r="D21" s="387"/>
      <c r="E21" s="387"/>
      <c r="F21" s="387"/>
      <c r="G21" s="387"/>
      <c r="H21" s="387"/>
      <c r="I21" s="387"/>
      <c r="J21" s="387"/>
      <c r="K21" s="387"/>
      <c r="L21" s="387"/>
      <c r="M21" s="387"/>
    </row>
    <row r="22" spans="2:13" ht="15.75" thickBot="1" x14ac:dyDescent="0.3">
      <c r="B22" s="7"/>
    </row>
    <row r="23" spans="2:13" ht="15.75" thickBot="1" x14ac:dyDescent="0.3">
      <c r="B23" s="384" t="s">
        <v>434</v>
      </c>
      <c r="C23" s="385"/>
      <c r="D23" s="385"/>
      <c r="E23" s="385"/>
      <c r="F23" s="385"/>
      <c r="G23" s="385"/>
      <c r="H23" s="385"/>
      <c r="I23" s="385"/>
      <c r="J23" s="385"/>
      <c r="K23" s="385"/>
      <c r="L23" s="385"/>
      <c r="M23" s="386"/>
    </row>
    <row r="24" spans="2:13" ht="15.75" thickBot="1" x14ac:dyDescent="0.3">
      <c r="B24" s="384" t="s">
        <v>435</v>
      </c>
      <c r="C24" s="385"/>
      <c r="D24" s="385"/>
      <c r="E24" s="385"/>
      <c r="F24" s="385"/>
      <c r="G24" s="385"/>
      <c r="H24" s="385"/>
      <c r="I24" s="385"/>
      <c r="J24" s="385"/>
      <c r="K24" s="385"/>
      <c r="L24" s="385"/>
      <c r="M24" s="386"/>
    </row>
    <row r="25" spans="2:13" ht="15.75" thickBot="1" x14ac:dyDescent="0.3">
      <c r="B25" s="384" t="s">
        <v>436</v>
      </c>
      <c r="C25" s="385"/>
      <c r="D25" s="385"/>
      <c r="E25" s="385"/>
      <c r="F25" s="385"/>
      <c r="G25" s="385"/>
      <c r="H25" s="385"/>
      <c r="I25" s="385"/>
      <c r="J25" s="385"/>
      <c r="K25" s="385"/>
      <c r="L25" s="385"/>
      <c r="M25" s="386"/>
    </row>
    <row r="26" spans="2:13" ht="24.75" customHeight="1" x14ac:dyDescent="0.25">
      <c r="B26" s="388" t="s">
        <v>437</v>
      </c>
      <c r="C26" s="388" t="s">
        <v>438</v>
      </c>
      <c r="D26" s="390" t="s">
        <v>439</v>
      </c>
      <c r="E26" s="390" t="s">
        <v>440</v>
      </c>
      <c r="F26" s="390" t="s">
        <v>441</v>
      </c>
      <c r="G26" s="8" t="s">
        <v>442</v>
      </c>
      <c r="H26" s="8" t="s">
        <v>444</v>
      </c>
      <c r="I26" s="390" t="s">
        <v>446</v>
      </c>
      <c r="J26" s="8">
        <v>2023</v>
      </c>
      <c r="K26" s="390" t="s">
        <v>448</v>
      </c>
      <c r="L26" s="390" t="s">
        <v>449</v>
      </c>
      <c r="M26" s="390" t="s">
        <v>450</v>
      </c>
    </row>
    <row r="27" spans="2:13" ht="15.75" thickBot="1" x14ac:dyDescent="0.3">
      <c r="B27" s="389"/>
      <c r="C27" s="389"/>
      <c r="D27" s="391"/>
      <c r="E27" s="391"/>
      <c r="F27" s="391"/>
      <c r="G27" s="9" t="s">
        <v>443</v>
      </c>
      <c r="H27" s="10" t="s">
        <v>445</v>
      </c>
      <c r="I27" s="391"/>
      <c r="J27" s="9" t="s">
        <v>447</v>
      </c>
      <c r="K27" s="391"/>
      <c r="L27" s="391"/>
      <c r="M27" s="391"/>
    </row>
    <row r="28" spans="2:13" ht="54.75" thickBot="1" x14ac:dyDescent="0.3">
      <c r="B28" s="11" t="s">
        <v>451</v>
      </c>
      <c r="C28" s="5" t="s">
        <v>132</v>
      </c>
      <c r="D28" s="10" t="s">
        <v>451</v>
      </c>
      <c r="E28" s="10" t="s">
        <v>451</v>
      </c>
      <c r="F28" s="10" t="s">
        <v>451</v>
      </c>
      <c r="G28" s="12" t="s">
        <v>451</v>
      </c>
      <c r="H28" s="12" t="s">
        <v>451</v>
      </c>
      <c r="I28" s="12" t="s">
        <v>451</v>
      </c>
      <c r="J28" s="12" t="s">
        <v>451</v>
      </c>
      <c r="K28" s="12" t="s">
        <v>451</v>
      </c>
      <c r="L28" s="12" t="s">
        <v>451</v>
      </c>
      <c r="M28" s="12" t="s">
        <v>451</v>
      </c>
    </row>
    <row r="29" spans="2:13" ht="15.75" thickBot="1" x14ac:dyDescent="0.3">
      <c r="B29" s="11" t="s">
        <v>451</v>
      </c>
      <c r="D29" s="10" t="s">
        <v>451</v>
      </c>
      <c r="E29" s="10" t="s">
        <v>451</v>
      </c>
      <c r="F29" s="10" t="s">
        <v>451</v>
      </c>
      <c r="G29" s="12" t="s">
        <v>451</v>
      </c>
      <c r="H29" s="12" t="s">
        <v>451</v>
      </c>
      <c r="I29" s="12" t="s">
        <v>451</v>
      </c>
      <c r="J29" s="12" t="s">
        <v>451</v>
      </c>
      <c r="K29" s="12" t="s">
        <v>451</v>
      </c>
      <c r="L29" s="12" t="s">
        <v>451</v>
      </c>
      <c r="M29" s="12" t="s">
        <v>451</v>
      </c>
    </row>
    <row r="30" spans="2:13" ht="15.75" thickBot="1" x14ac:dyDescent="0.3">
      <c r="B30" s="11" t="s">
        <v>451</v>
      </c>
      <c r="C30" s="10" t="s">
        <v>451</v>
      </c>
      <c r="D30" s="10" t="s">
        <v>451</v>
      </c>
      <c r="E30" s="10" t="s">
        <v>451</v>
      </c>
      <c r="F30" s="10" t="s">
        <v>451</v>
      </c>
      <c r="G30" s="12" t="s">
        <v>451</v>
      </c>
      <c r="H30" s="12" t="s">
        <v>451</v>
      </c>
      <c r="I30" s="12" t="s">
        <v>451</v>
      </c>
      <c r="J30" s="12" t="s">
        <v>451</v>
      </c>
      <c r="K30" s="12" t="s">
        <v>451</v>
      </c>
      <c r="L30" s="12" t="s">
        <v>451</v>
      </c>
      <c r="M30" s="12" t="s">
        <v>451</v>
      </c>
    </row>
    <row r="31" spans="2:13" ht="15.75" thickBot="1" x14ac:dyDescent="0.3">
      <c r="B31" s="11" t="s">
        <v>451</v>
      </c>
      <c r="C31" s="10" t="s">
        <v>451</v>
      </c>
      <c r="D31" s="10" t="s">
        <v>451</v>
      </c>
      <c r="E31" s="10" t="s">
        <v>451</v>
      </c>
      <c r="F31" s="10" t="s">
        <v>451</v>
      </c>
      <c r="G31" s="12" t="s">
        <v>451</v>
      </c>
      <c r="H31" s="12" t="s">
        <v>451</v>
      </c>
      <c r="I31" s="12" t="s">
        <v>451</v>
      </c>
      <c r="J31" s="12" t="s">
        <v>451</v>
      </c>
      <c r="K31" s="12" t="s">
        <v>451</v>
      </c>
      <c r="L31" s="12" t="s">
        <v>451</v>
      </c>
      <c r="M31" s="12" t="s">
        <v>451</v>
      </c>
    </row>
    <row r="32" spans="2:13" ht="15.75" thickBot="1" x14ac:dyDescent="0.3">
      <c r="B32" s="11" t="s">
        <v>451</v>
      </c>
      <c r="C32" s="10" t="s">
        <v>451</v>
      </c>
      <c r="D32" s="10" t="s">
        <v>451</v>
      </c>
      <c r="E32" s="10" t="s">
        <v>451</v>
      </c>
      <c r="F32" s="10" t="s">
        <v>451</v>
      </c>
      <c r="G32" s="12" t="s">
        <v>451</v>
      </c>
      <c r="H32" s="12" t="s">
        <v>451</v>
      </c>
      <c r="I32" s="12" t="s">
        <v>451</v>
      </c>
      <c r="J32" s="12" t="s">
        <v>451</v>
      </c>
      <c r="K32" s="12" t="s">
        <v>451</v>
      </c>
      <c r="L32" s="12" t="s">
        <v>451</v>
      </c>
      <c r="M32" s="12" t="s">
        <v>451</v>
      </c>
    </row>
    <row r="33" spans="2:13" ht="15.75" thickBot="1" x14ac:dyDescent="0.3">
      <c r="B33" s="11" t="s">
        <v>451</v>
      </c>
      <c r="C33" s="10" t="s">
        <v>451</v>
      </c>
      <c r="D33" s="10" t="s">
        <v>451</v>
      </c>
      <c r="E33" s="10" t="s">
        <v>451</v>
      </c>
      <c r="F33" s="10" t="s">
        <v>451</v>
      </c>
      <c r="G33" s="12" t="s">
        <v>451</v>
      </c>
      <c r="H33" s="12" t="s">
        <v>451</v>
      </c>
      <c r="I33" s="12" t="s">
        <v>451</v>
      </c>
      <c r="J33" s="12" t="s">
        <v>451</v>
      </c>
      <c r="K33" s="12" t="s">
        <v>451</v>
      </c>
      <c r="L33" s="12" t="s">
        <v>451</v>
      </c>
      <c r="M33" s="12" t="s">
        <v>451</v>
      </c>
    </row>
    <row r="34" spans="2:13" ht="15.75" thickBot="1" x14ac:dyDescent="0.3">
      <c r="B34" s="11" t="s">
        <v>451</v>
      </c>
      <c r="C34" s="10" t="s">
        <v>451</v>
      </c>
      <c r="D34" s="10" t="s">
        <v>451</v>
      </c>
      <c r="E34" s="10" t="s">
        <v>451</v>
      </c>
      <c r="F34" s="10" t="s">
        <v>451</v>
      </c>
      <c r="G34" s="12" t="s">
        <v>451</v>
      </c>
      <c r="H34" s="12" t="s">
        <v>451</v>
      </c>
      <c r="I34" s="12" t="s">
        <v>451</v>
      </c>
      <c r="J34" s="12" t="s">
        <v>451</v>
      </c>
      <c r="K34" s="12" t="s">
        <v>451</v>
      </c>
      <c r="L34" s="12" t="s">
        <v>451</v>
      </c>
      <c r="M34" s="12" t="s">
        <v>451</v>
      </c>
    </row>
    <row r="35" spans="2:13" x14ac:dyDescent="0.25">
      <c r="B35" s="7"/>
    </row>
    <row r="37" spans="2:13" x14ac:dyDescent="0.25">
      <c r="B37" s="7"/>
    </row>
    <row r="38" spans="2:13" x14ac:dyDescent="0.25">
      <c r="B38" s="387" t="s">
        <v>452</v>
      </c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</row>
    <row r="39" spans="2:13" ht="18.75" thickBot="1" x14ac:dyDescent="0.3">
      <c r="B39" s="13"/>
    </row>
    <row r="40" spans="2:13" ht="15.75" thickBot="1" x14ac:dyDescent="0.3">
      <c r="B40" s="384" t="s">
        <v>434</v>
      </c>
      <c r="C40" s="385"/>
      <c r="D40" s="385"/>
      <c r="E40" s="385"/>
      <c r="F40" s="385"/>
      <c r="G40" s="385"/>
      <c r="H40" s="385"/>
      <c r="I40" s="385"/>
      <c r="J40" s="385"/>
      <c r="K40" s="385"/>
      <c r="L40" s="385"/>
      <c r="M40" s="386"/>
    </row>
    <row r="41" spans="2:13" ht="15.75" thickBot="1" x14ac:dyDescent="0.3">
      <c r="B41" s="384" t="s">
        <v>435</v>
      </c>
      <c r="C41" s="385"/>
      <c r="D41" s="385"/>
      <c r="E41" s="385"/>
      <c r="F41" s="385"/>
      <c r="G41" s="385"/>
      <c r="H41" s="385"/>
      <c r="I41" s="385"/>
      <c r="J41" s="385"/>
      <c r="K41" s="385"/>
      <c r="L41" s="385"/>
      <c r="M41" s="386"/>
    </row>
    <row r="42" spans="2:13" ht="15.75" thickBot="1" x14ac:dyDescent="0.3">
      <c r="B42" s="384" t="s">
        <v>436</v>
      </c>
      <c r="C42" s="385"/>
      <c r="D42" s="385"/>
      <c r="E42" s="385"/>
      <c r="F42" s="385"/>
      <c r="G42" s="385"/>
      <c r="H42" s="385"/>
      <c r="I42" s="385"/>
      <c r="J42" s="385"/>
      <c r="K42" s="385"/>
      <c r="L42" s="385"/>
      <c r="M42" s="386"/>
    </row>
    <row r="43" spans="2:13" ht="24.75" customHeight="1" x14ac:dyDescent="0.25">
      <c r="B43" s="388" t="s">
        <v>437</v>
      </c>
      <c r="C43" s="388" t="s">
        <v>438</v>
      </c>
      <c r="D43" s="390" t="s">
        <v>439</v>
      </c>
      <c r="E43" s="390" t="s">
        <v>440</v>
      </c>
      <c r="F43" s="390" t="s">
        <v>441</v>
      </c>
      <c r="G43" s="8" t="s">
        <v>442</v>
      </c>
      <c r="H43" s="8" t="s">
        <v>444</v>
      </c>
      <c r="I43" s="390" t="s">
        <v>446</v>
      </c>
      <c r="J43" s="8">
        <v>2023</v>
      </c>
      <c r="K43" s="390" t="s">
        <v>448</v>
      </c>
      <c r="L43" s="390" t="s">
        <v>449</v>
      </c>
      <c r="M43" s="390" t="s">
        <v>450</v>
      </c>
    </row>
    <row r="44" spans="2:13" ht="15.75" thickBot="1" x14ac:dyDescent="0.3">
      <c r="B44" s="389"/>
      <c r="C44" s="389"/>
      <c r="D44" s="391"/>
      <c r="E44" s="391"/>
      <c r="F44" s="391"/>
      <c r="G44" s="9" t="s">
        <v>443</v>
      </c>
      <c r="H44" s="10" t="s">
        <v>445</v>
      </c>
      <c r="I44" s="391"/>
      <c r="J44" s="9" t="s">
        <v>447</v>
      </c>
      <c r="K44" s="391"/>
      <c r="L44" s="391"/>
      <c r="M44" s="391"/>
    </row>
    <row r="45" spans="2:13" ht="15.75" thickBot="1" x14ac:dyDescent="0.3">
      <c r="B45" s="11" t="s">
        <v>451</v>
      </c>
      <c r="C45" s="10" t="s">
        <v>451</v>
      </c>
      <c r="D45" s="10" t="s">
        <v>451</v>
      </c>
      <c r="E45" s="10" t="s">
        <v>451</v>
      </c>
      <c r="F45" s="10" t="s">
        <v>451</v>
      </c>
      <c r="G45" s="12" t="s">
        <v>451</v>
      </c>
      <c r="H45" s="12" t="s">
        <v>451</v>
      </c>
      <c r="I45" s="12" t="s">
        <v>451</v>
      </c>
      <c r="J45" s="12" t="s">
        <v>451</v>
      </c>
      <c r="K45" s="12" t="s">
        <v>451</v>
      </c>
      <c r="L45" s="12" t="s">
        <v>451</v>
      </c>
      <c r="M45" s="12" t="s">
        <v>451</v>
      </c>
    </row>
    <row r="46" spans="2:13" ht="15.75" thickBot="1" x14ac:dyDescent="0.3">
      <c r="B46" s="11" t="s">
        <v>451</v>
      </c>
      <c r="C46" s="10" t="s">
        <v>451</v>
      </c>
      <c r="D46" s="10" t="s">
        <v>451</v>
      </c>
      <c r="E46" s="10" t="s">
        <v>451</v>
      </c>
      <c r="F46" s="10" t="s">
        <v>451</v>
      </c>
      <c r="G46" s="12" t="s">
        <v>451</v>
      </c>
      <c r="H46" s="12" t="s">
        <v>451</v>
      </c>
      <c r="I46" s="12" t="s">
        <v>451</v>
      </c>
      <c r="J46" s="12" t="s">
        <v>451</v>
      </c>
      <c r="K46" s="12" t="s">
        <v>451</v>
      </c>
      <c r="L46" s="12" t="s">
        <v>451</v>
      </c>
      <c r="M46" s="12" t="s">
        <v>451</v>
      </c>
    </row>
    <row r="47" spans="2:13" ht="15.75" thickBot="1" x14ac:dyDescent="0.3">
      <c r="B47" s="11" t="s">
        <v>451</v>
      </c>
      <c r="C47" s="10" t="s">
        <v>451</v>
      </c>
      <c r="D47" s="10" t="s">
        <v>451</v>
      </c>
      <c r="E47" s="10" t="s">
        <v>451</v>
      </c>
      <c r="F47" s="10" t="s">
        <v>451</v>
      </c>
      <c r="G47" s="12" t="s">
        <v>451</v>
      </c>
      <c r="H47" s="12" t="s">
        <v>451</v>
      </c>
      <c r="I47" s="12" t="s">
        <v>451</v>
      </c>
      <c r="J47" s="12" t="s">
        <v>451</v>
      </c>
      <c r="K47" s="12" t="s">
        <v>451</v>
      </c>
      <c r="L47" s="12" t="s">
        <v>451</v>
      </c>
      <c r="M47" s="12" t="s">
        <v>451</v>
      </c>
    </row>
    <row r="48" spans="2:13" ht="15.75" thickBot="1" x14ac:dyDescent="0.3">
      <c r="B48" s="11" t="s">
        <v>451</v>
      </c>
      <c r="C48" s="10" t="s">
        <v>451</v>
      </c>
      <c r="D48" s="10" t="s">
        <v>451</v>
      </c>
      <c r="E48" s="10" t="s">
        <v>451</v>
      </c>
      <c r="F48" s="10" t="s">
        <v>451</v>
      </c>
      <c r="G48" s="12" t="s">
        <v>451</v>
      </c>
      <c r="H48" s="12" t="s">
        <v>451</v>
      </c>
      <c r="I48" s="12" t="s">
        <v>451</v>
      </c>
      <c r="J48" s="12" t="s">
        <v>451</v>
      </c>
      <c r="K48" s="12" t="s">
        <v>451</v>
      </c>
      <c r="L48" s="12" t="s">
        <v>451</v>
      </c>
      <c r="M48" s="12" t="s">
        <v>451</v>
      </c>
    </row>
    <row r="49" spans="2:13" ht="15.75" thickBot="1" x14ac:dyDescent="0.3">
      <c r="B49" s="11" t="s">
        <v>451</v>
      </c>
      <c r="C49" s="10" t="s">
        <v>451</v>
      </c>
      <c r="D49" s="10" t="s">
        <v>451</v>
      </c>
      <c r="E49" s="10" t="s">
        <v>451</v>
      </c>
      <c r="F49" s="10" t="s">
        <v>451</v>
      </c>
      <c r="G49" s="12" t="s">
        <v>451</v>
      </c>
      <c r="H49" s="12" t="s">
        <v>451</v>
      </c>
      <c r="I49" s="12" t="s">
        <v>451</v>
      </c>
      <c r="J49" s="12" t="s">
        <v>451</v>
      </c>
      <c r="K49" s="12" t="s">
        <v>451</v>
      </c>
      <c r="L49" s="12" t="s">
        <v>451</v>
      </c>
      <c r="M49" s="12" t="s">
        <v>451</v>
      </c>
    </row>
    <row r="50" spans="2:13" ht="15.75" thickBot="1" x14ac:dyDescent="0.3">
      <c r="B50" s="11" t="s">
        <v>451</v>
      </c>
      <c r="C50" s="10" t="s">
        <v>451</v>
      </c>
      <c r="D50" s="10" t="s">
        <v>451</v>
      </c>
      <c r="E50" s="10" t="s">
        <v>451</v>
      </c>
      <c r="F50" s="10" t="s">
        <v>451</v>
      </c>
      <c r="G50" s="12" t="s">
        <v>451</v>
      </c>
      <c r="H50" s="12" t="s">
        <v>451</v>
      </c>
      <c r="I50" s="12" t="s">
        <v>451</v>
      </c>
      <c r="J50" s="12" t="s">
        <v>451</v>
      </c>
      <c r="K50" s="12" t="s">
        <v>451</v>
      </c>
      <c r="L50" s="12" t="s">
        <v>451</v>
      </c>
      <c r="M50" s="12" t="s">
        <v>451</v>
      </c>
    </row>
    <row r="51" spans="2:13" ht="15.75" thickBot="1" x14ac:dyDescent="0.3">
      <c r="B51" s="11" t="s">
        <v>451</v>
      </c>
      <c r="C51" s="10" t="s">
        <v>451</v>
      </c>
      <c r="D51" s="10" t="s">
        <v>451</v>
      </c>
      <c r="E51" s="10" t="s">
        <v>451</v>
      </c>
      <c r="F51" s="10" t="s">
        <v>451</v>
      </c>
      <c r="G51" s="12" t="s">
        <v>451</v>
      </c>
      <c r="H51" s="12" t="s">
        <v>451</v>
      </c>
      <c r="I51" s="12" t="s">
        <v>451</v>
      </c>
      <c r="J51" s="12" t="s">
        <v>451</v>
      </c>
      <c r="K51" s="12" t="s">
        <v>451</v>
      </c>
      <c r="L51" s="12" t="s">
        <v>451</v>
      </c>
      <c r="M51" s="12" t="s">
        <v>451</v>
      </c>
    </row>
    <row r="52" spans="2:13" ht="18" x14ac:dyDescent="0.25">
      <c r="B52" s="14"/>
    </row>
    <row r="54" spans="2:13" ht="18" x14ac:dyDescent="0.25">
      <c r="B54" s="14"/>
    </row>
    <row r="55" spans="2:13" x14ac:dyDescent="0.25">
      <c r="B55" s="15"/>
    </row>
    <row r="56" spans="2:13" ht="15.75" thickBot="1" x14ac:dyDescent="0.3">
      <c r="C56" s="7" t="s">
        <v>453</v>
      </c>
      <c r="D56" s="7" t="s">
        <v>454</v>
      </c>
    </row>
    <row r="57" spans="2:13" ht="15.75" thickBot="1" x14ac:dyDescent="0.3">
      <c r="B57" s="384" t="s">
        <v>434</v>
      </c>
      <c r="C57" s="385"/>
      <c r="D57" s="385"/>
      <c r="E57" s="385"/>
      <c r="F57" s="385"/>
      <c r="G57" s="386"/>
    </row>
    <row r="58" spans="2:13" ht="64.5" thickBot="1" x14ac:dyDescent="0.3">
      <c r="B58" s="11" t="s">
        <v>437</v>
      </c>
      <c r="C58" s="9" t="s">
        <v>455</v>
      </c>
      <c r="D58" s="9" t="s">
        <v>456</v>
      </c>
      <c r="E58" s="9" t="s">
        <v>457</v>
      </c>
      <c r="F58" s="9" t="s">
        <v>458</v>
      </c>
      <c r="G58" s="9" t="s">
        <v>459</v>
      </c>
    </row>
    <row r="59" spans="2:13" ht="15.75" thickBot="1" x14ac:dyDescent="0.3">
      <c r="B59" s="11" t="s">
        <v>451</v>
      </c>
      <c r="C59" s="10" t="s">
        <v>451</v>
      </c>
      <c r="D59" s="10" t="s">
        <v>451</v>
      </c>
      <c r="E59" s="10" t="s">
        <v>451</v>
      </c>
      <c r="F59" s="12" t="s">
        <v>451</v>
      </c>
      <c r="G59" s="10" t="s">
        <v>451</v>
      </c>
    </row>
    <row r="60" spans="2:13" ht="15.75" thickBot="1" x14ac:dyDescent="0.3">
      <c r="B60" s="11" t="s">
        <v>451</v>
      </c>
      <c r="C60" s="10" t="s">
        <v>451</v>
      </c>
      <c r="D60" s="10" t="s">
        <v>451</v>
      </c>
      <c r="E60" s="10" t="s">
        <v>451</v>
      </c>
      <c r="F60" s="12" t="s">
        <v>451</v>
      </c>
      <c r="G60" s="10" t="s">
        <v>451</v>
      </c>
    </row>
    <row r="61" spans="2:13" ht="15.75" thickBot="1" x14ac:dyDescent="0.3">
      <c r="B61" s="11" t="s">
        <v>451</v>
      </c>
      <c r="C61" s="10" t="s">
        <v>451</v>
      </c>
      <c r="D61" s="10" t="s">
        <v>451</v>
      </c>
      <c r="E61" s="10" t="s">
        <v>451</v>
      </c>
      <c r="F61" s="12" t="s">
        <v>451</v>
      </c>
      <c r="G61" s="10" t="s">
        <v>451</v>
      </c>
    </row>
    <row r="62" spans="2:13" ht="15.75" thickBot="1" x14ac:dyDescent="0.3">
      <c r="B62" s="11" t="s">
        <v>451</v>
      </c>
      <c r="C62" s="10" t="s">
        <v>451</v>
      </c>
      <c r="D62" s="10" t="s">
        <v>451</v>
      </c>
      <c r="E62" s="10" t="s">
        <v>451</v>
      </c>
      <c r="F62" s="12" t="s">
        <v>451</v>
      </c>
      <c r="G62" s="10" t="s">
        <v>451</v>
      </c>
    </row>
    <row r="63" spans="2:13" ht="15.75" thickBot="1" x14ac:dyDescent="0.3">
      <c r="B63" s="11" t="s">
        <v>451</v>
      </c>
      <c r="C63" s="10" t="s">
        <v>451</v>
      </c>
      <c r="D63" s="10" t="s">
        <v>451</v>
      </c>
      <c r="E63" s="10" t="s">
        <v>451</v>
      </c>
      <c r="F63" s="12" t="s">
        <v>451</v>
      </c>
      <c r="G63" s="10" t="s">
        <v>451</v>
      </c>
    </row>
    <row r="64" spans="2:13" ht="15.75" thickBot="1" x14ac:dyDescent="0.3">
      <c r="B64" s="11" t="s">
        <v>451</v>
      </c>
      <c r="C64" s="10" t="s">
        <v>451</v>
      </c>
      <c r="D64" s="10" t="s">
        <v>451</v>
      </c>
      <c r="E64" s="10" t="s">
        <v>451</v>
      </c>
      <c r="F64" s="12" t="s">
        <v>451</v>
      </c>
      <c r="G64" s="10" t="s">
        <v>451</v>
      </c>
    </row>
    <row r="65" spans="2:7" ht="15.75" thickBot="1" x14ac:dyDescent="0.3">
      <c r="B65" s="11" t="s">
        <v>451</v>
      </c>
      <c r="C65" s="10" t="s">
        <v>451</v>
      </c>
      <c r="D65" s="10" t="s">
        <v>451</v>
      </c>
      <c r="E65" s="10" t="s">
        <v>451</v>
      </c>
      <c r="F65" s="12" t="s">
        <v>451</v>
      </c>
      <c r="G65" s="10" t="s">
        <v>451</v>
      </c>
    </row>
    <row r="66" spans="2:7" ht="15.75" thickBot="1" x14ac:dyDescent="0.3">
      <c r="B66" s="11" t="s">
        <v>451</v>
      </c>
      <c r="C66" s="10" t="s">
        <v>451</v>
      </c>
      <c r="D66" s="10" t="s">
        <v>451</v>
      </c>
      <c r="E66" s="10" t="s">
        <v>451</v>
      </c>
      <c r="F66" s="12" t="s">
        <v>451</v>
      </c>
      <c r="G66" s="10" t="s">
        <v>451</v>
      </c>
    </row>
    <row r="67" spans="2:7" x14ac:dyDescent="0.25">
      <c r="B67" s="7"/>
    </row>
  </sheetData>
  <mergeCells count="28">
    <mergeCell ref="A2:C2"/>
    <mergeCell ref="B23:M23"/>
    <mergeCell ref="B24:M24"/>
    <mergeCell ref="B25:M25"/>
    <mergeCell ref="B26:B27"/>
    <mergeCell ref="C26:C27"/>
    <mergeCell ref="D26:D27"/>
    <mergeCell ref="E26:E27"/>
    <mergeCell ref="F26:F27"/>
    <mergeCell ref="I26:I27"/>
    <mergeCell ref="K26:K27"/>
    <mergeCell ref="L26:L27"/>
    <mergeCell ref="M26:M27"/>
    <mergeCell ref="B57:G57"/>
    <mergeCell ref="B21:M21"/>
    <mergeCell ref="B38:M38"/>
    <mergeCell ref="B40:M40"/>
    <mergeCell ref="B41:M41"/>
    <mergeCell ref="B42:M42"/>
    <mergeCell ref="B43:B44"/>
    <mergeCell ref="C43:C44"/>
    <mergeCell ref="D43:D44"/>
    <mergeCell ref="E43:E44"/>
    <mergeCell ref="F43:F44"/>
    <mergeCell ref="I43:I44"/>
    <mergeCell ref="K43:K44"/>
    <mergeCell ref="L43:L44"/>
    <mergeCell ref="M43:M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REV</vt:lpstr>
      <vt:lpstr>EXP</vt:lpstr>
      <vt:lpstr>Sheet1</vt:lpstr>
      <vt:lpstr>Sheet1!_Toc114152402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BUDGET</dc:creator>
  <cp:lastModifiedBy>BUDGET</cp:lastModifiedBy>
  <cp:lastPrinted>2023-09-26T23:39:46Z</cp:lastPrinted>
  <dcterms:created xsi:type="dcterms:W3CDTF">2022-09-06T17:30:24Z</dcterms:created>
  <dcterms:modified xsi:type="dcterms:W3CDTF">2023-09-27T01:15:29Z</dcterms:modified>
</cp:coreProperties>
</file>