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Budget PREPARATION 2025\2025 budget\"/>
    </mc:Choice>
  </mc:AlternateContent>
  <bookViews>
    <workbookView xWindow="0" yWindow="0" windowWidth="19632" windowHeight="7500" activeTab="1"/>
  </bookViews>
  <sheets>
    <sheet name="REV" sheetId="1" r:id="rId1"/>
    <sheet name="EXP" sheetId="2" r:id="rId2"/>
    <sheet name="Sheet1" sheetId="5" r:id="rId3"/>
    <sheet name="Sheet2" sheetId="6" r:id="rId4"/>
    <sheet name="exxp" sheetId="4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C11" i="6"/>
  <c r="F27" i="5" l="1"/>
  <c r="F28" i="5"/>
  <c r="G29" i="5"/>
  <c r="F29" i="5"/>
  <c r="D29" i="5"/>
  <c r="E23" i="5"/>
  <c r="F16" i="5"/>
  <c r="F15" i="5"/>
  <c r="G20" i="5"/>
  <c r="I14" i="5"/>
  <c r="I13" i="5"/>
  <c r="I12" i="5"/>
  <c r="I11" i="5"/>
  <c r="I10" i="5"/>
  <c r="I9" i="5"/>
  <c r="I8" i="5"/>
  <c r="I7" i="5"/>
  <c r="I6" i="5"/>
  <c r="F6" i="5"/>
  <c r="F62" i="5"/>
  <c r="F61" i="5"/>
  <c r="F60" i="5"/>
  <c r="F59" i="5"/>
  <c r="F58" i="5"/>
  <c r="F57" i="5"/>
  <c r="E32" i="5"/>
  <c r="E35" i="5" s="1"/>
  <c r="D35" i="5"/>
  <c r="D51" i="5"/>
  <c r="E51" i="5"/>
  <c r="E54" i="5"/>
  <c r="F54" i="5" s="1"/>
  <c r="E56" i="5"/>
  <c r="F56" i="5" s="1"/>
  <c r="E68" i="5"/>
  <c r="E76" i="5"/>
  <c r="F90" i="5"/>
  <c r="E90" i="5"/>
  <c r="F76" i="5"/>
  <c r="F68" i="5"/>
  <c r="F63" i="5"/>
  <c r="F55" i="5"/>
  <c r="F34" i="5"/>
  <c r="F33" i="5"/>
  <c r="D23" i="5" l="1"/>
  <c r="E64" i="5"/>
  <c r="F53" i="5"/>
  <c r="F51" i="5"/>
  <c r="F35" i="5"/>
  <c r="F64" i="5"/>
  <c r="F87" i="2"/>
  <c r="E54" i="2"/>
  <c r="F54" i="2"/>
  <c r="D54" i="2"/>
  <c r="D99" i="2"/>
  <c r="D119" i="2" l="1"/>
  <c r="F118" i="2"/>
  <c r="F117" i="2"/>
  <c r="F116" i="2"/>
  <c r="D97" i="1" l="1"/>
  <c r="E87" i="1" l="1"/>
  <c r="E376" i="2"/>
  <c r="F368" i="2"/>
  <c r="F366" i="2"/>
  <c r="F365" i="2"/>
  <c r="F364" i="2"/>
  <c r="F363" i="2"/>
  <c r="E370" i="2"/>
  <c r="F375" i="2"/>
  <c r="F373" i="2"/>
  <c r="F372" i="2"/>
  <c r="F370" i="2" l="1"/>
  <c r="F137" i="2"/>
  <c r="F138" i="2" s="1"/>
  <c r="E58" i="1"/>
  <c r="E84" i="1"/>
  <c r="G87" i="1"/>
  <c r="F48" i="2"/>
  <c r="F94" i="2"/>
  <c r="F93" i="2"/>
  <c r="F98" i="2"/>
  <c r="F14" i="1" l="1"/>
  <c r="G14" i="1"/>
  <c r="H14" i="1"/>
  <c r="E20" i="1" l="1"/>
  <c r="E36" i="1"/>
  <c r="E5" i="1"/>
  <c r="F18" i="2"/>
  <c r="F31" i="2"/>
  <c r="F32" i="2" s="1"/>
  <c r="F12" i="2"/>
  <c r="F14" i="2" s="1"/>
  <c r="E44" i="1"/>
  <c r="E51" i="1" s="1"/>
  <c r="E29" i="1"/>
  <c r="E54" i="1"/>
  <c r="E65" i="1"/>
  <c r="D78" i="1"/>
  <c r="E75" i="1"/>
  <c r="E77" i="1"/>
  <c r="E76" i="1"/>
  <c r="E78" i="1" s="1"/>
  <c r="D73" i="1"/>
  <c r="E73" i="1"/>
  <c r="E70" i="1"/>
  <c r="E71" i="1"/>
  <c r="E72" i="1"/>
  <c r="E69" i="1"/>
  <c r="D7" i="1"/>
  <c r="E7" i="1"/>
  <c r="D12" i="1"/>
  <c r="E12" i="1"/>
  <c r="E11" i="1"/>
  <c r="E6" i="1"/>
  <c r="D94" i="1"/>
  <c r="E94" i="1"/>
  <c r="E20" i="2"/>
  <c r="F115" i="2"/>
  <c r="F119" i="2" s="1"/>
  <c r="F107" i="2"/>
  <c r="F106" i="2"/>
  <c r="F105" i="2"/>
  <c r="E104" i="2"/>
  <c r="E15" i="2"/>
  <c r="E99" i="2"/>
  <c r="F97" i="2"/>
  <c r="F99" i="2" s="1"/>
  <c r="F86" i="2"/>
  <c r="F89" i="2" s="1"/>
  <c r="E89" i="2"/>
  <c r="E84" i="2"/>
  <c r="F84" i="2"/>
  <c r="E72" i="2"/>
  <c r="F72" i="2"/>
  <c r="F59" i="2"/>
  <c r="E46" i="2"/>
  <c r="F46" i="2"/>
  <c r="F39" i="2"/>
  <c r="E39" i="2"/>
  <c r="E32" i="2"/>
  <c r="E27" i="2"/>
  <c r="F22" i="2"/>
  <c r="F27" i="2" s="1"/>
  <c r="F19" i="2"/>
  <c r="F10" i="2"/>
  <c r="F7" i="2"/>
  <c r="F66" i="2"/>
  <c r="F81" i="2"/>
  <c r="F410" i="2"/>
  <c r="F390" i="2"/>
  <c r="E377" i="2"/>
  <c r="F376" i="2"/>
  <c r="F356" i="2"/>
  <c r="E355" i="2"/>
  <c r="E354" i="2"/>
  <c r="E353" i="2"/>
  <c r="E352" i="2"/>
  <c r="E119" i="2" l="1"/>
  <c r="E121" i="2" s="1"/>
  <c r="F121" i="2"/>
  <c r="F377" i="2"/>
  <c r="F15" i="2"/>
  <c r="E67" i="1"/>
  <c r="E80" i="1" s="1"/>
  <c r="D80" i="1"/>
  <c r="D96" i="1" s="1"/>
  <c r="F20" i="2"/>
  <c r="F90" i="2" s="1"/>
  <c r="F100" i="2" s="1"/>
  <c r="E90" i="2"/>
  <c r="E100" i="2" s="1"/>
  <c r="E351" i="2"/>
  <c r="E419" i="2"/>
  <c r="F419" i="2"/>
  <c r="D419" i="2"/>
  <c r="F398" i="2"/>
  <c r="E385" i="2"/>
  <c r="E391" i="2" s="1"/>
  <c r="F383" i="2"/>
  <c r="F384" i="2"/>
  <c r="F382" i="2"/>
  <c r="E325" i="2"/>
  <c r="F325" i="2"/>
  <c r="E96" i="1" l="1"/>
  <c r="E97" i="1" s="1"/>
  <c r="E82" i="1"/>
  <c r="F76" i="1" s="1"/>
  <c r="F122" i="2"/>
  <c r="E122" i="2"/>
  <c r="F385" i="2"/>
  <c r="F391" i="2" s="1"/>
  <c r="E356" i="2"/>
  <c r="F296" i="2"/>
  <c r="F311" i="2" l="1"/>
  <c r="E311" i="2"/>
  <c r="E303" i="2"/>
  <c r="F303" i="2"/>
  <c r="F269" i="2" l="1"/>
  <c r="D299" i="2"/>
  <c r="F217" i="2"/>
  <c r="F218" i="2"/>
  <c r="F219" i="2"/>
  <c r="F245" i="2"/>
  <c r="E232" i="2"/>
  <c r="F232" i="2" s="1"/>
  <c r="E233" i="2"/>
  <c r="F233" i="2" s="1"/>
  <c r="E234" i="2"/>
  <c r="F234" i="2" s="1"/>
  <c r="E235" i="2"/>
  <c r="F235" i="2" s="1"/>
  <c r="E236" i="2"/>
  <c r="F236" i="2" s="1"/>
  <c r="E238" i="2"/>
  <c r="F238" i="2" s="1"/>
  <c r="E239" i="2"/>
  <c r="F239" i="2" s="1"/>
  <c r="E240" i="2"/>
  <c r="F240" i="2" s="1"/>
  <c r="E241" i="2"/>
  <c r="F241" i="2" s="1"/>
  <c r="E242" i="2"/>
  <c r="F242" i="2" s="1"/>
  <c r="E243" i="2"/>
  <c r="E221" i="2"/>
  <c r="F221" i="2" s="1"/>
  <c r="E222" i="2"/>
  <c r="F222" i="2" s="1"/>
  <c r="E223" i="2"/>
  <c r="F223" i="2" s="1"/>
  <c r="E225" i="2"/>
  <c r="F225" i="2" s="1"/>
  <c r="E226" i="2"/>
  <c r="F226" i="2" s="1"/>
  <c r="E227" i="2"/>
  <c r="F227" i="2" s="1"/>
  <c r="E228" i="2"/>
  <c r="F228" i="2" s="1"/>
  <c r="E229" i="2"/>
  <c r="F229" i="2" s="1"/>
  <c r="E230" i="2"/>
  <c r="F230" i="2" s="1"/>
  <c r="E220" i="2"/>
  <c r="F220" i="2" s="1"/>
  <c r="E214" i="2"/>
  <c r="E215" i="2"/>
  <c r="F215" i="2" s="1"/>
  <c r="E213" i="2"/>
  <c r="F213" i="2" s="1"/>
  <c r="E247" i="2"/>
  <c r="F247" i="2" s="1"/>
  <c r="E248" i="2"/>
  <c r="F248" i="2" s="1"/>
  <c r="E249" i="2"/>
  <c r="F249" i="2" s="1"/>
  <c r="E250" i="2"/>
  <c r="F250" i="2" s="1"/>
  <c r="E246" i="2"/>
  <c r="F246" i="2" s="1"/>
  <c r="E332" i="2"/>
  <c r="E335" i="2"/>
  <c r="E336" i="2"/>
  <c r="F336" i="2" s="1"/>
  <c r="E337" i="2"/>
  <c r="F337" i="2" s="1"/>
  <c r="E340" i="2"/>
  <c r="F340" i="2" s="1"/>
  <c r="E341" i="2"/>
  <c r="F341" i="2" s="1"/>
  <c r="E342" i="2"/>
  <c r="F342" i="2" s="1"/>
  <c r="E343" i="2"/>
  <c r="F343" i="2" s="1"/>
  <c r="E345" i="2"/>
  <c r="F345" i="2" s="1"/>
  <c r="E346" i="2"/>
  <c r="E347" i="2" s="1"/>
  <c r="E331" i="2"/>
  <c r="F331" i="2" s="1"/>
  <c r="E328" i="2"/>
  <c r="F327" i="2"/>
  <c r="F328" i="2" s="1"/>
  <c r="E291" i="2"/>
  <c r="F291" i="2" s="1"/>
  <c r="F290" i="2"/>
  <c r="F292" i="2"/>
  <c r="F293" i="2"/>
  <c r="F294" i="2"/>
  <c r="F295" i="2"/>
  <c r="F297" i="2"/>
  <c r="F298" i="2"/>
  <c r="F288" i="2"/>
  <c r="E289" i="2"/>
  <c r="F289" i="2" s="1"/>
  <c r="D259" i="2"/>
  <c r="F258" i="2"/>
  <c r="F257" i="2"/>
  <c r="E256" i="2"/>
  <c r="F256" i="2" s="1"/>
  <c r="E255" i="2"/>
  <c r="F255" i="2" s="1"/>
  <c r="E254" i="2"/>
  <c r="E286" i="2"/>
  <c r="F276" i="2"/>
  <c r="F277" i="2"/>
  <c r="F278" i="2"/>
  <c r="F279" i="2"/>
  <c r="F280" i="2"/>
  <c r="F281" i="2"/>
  <c r="F282" i="2"/>
  <c r="F283" i="2"/>
  <c r="F284" i="2"/>
  <c r="F285" i="2"/>
  <c r="F275" i="2"/>
  <c r="F274" i="2"/>
  <c r="F273" i="2"/>
  <c r="F268" i="2"/>
  <c r="E267" i="2"/>
  <c r="E270" i="2" s="1"/>
  <c r="F263" i="2"/>
  <c r="F264" i="2"/>
  <c r="F265" i="2"/>
  <c r="F266" i="2"/>
  <c r="F262" i="2"/>
  <c r="F204" i="2"/>
  <c r="F203" i="2"/>
  <c r="F191" i="2"/>
  <c r="F192" i="2"/>
  <c r="F193" i="2"/>
  <c r="F194" i="2"/>
  <c r="F195" i="2"/>
  <c r="F196" i="2"/>
  <c r="F197" i="2"/>
  <c r="F198" i="2"/>
  <c r="F199" i="2"/>
  <c r="F200" i="2"/>
  <c r="F201" i="2"/>
  <c r="F190" i="2"/>
  <c r="E202" i="2"/>
  <c r="E209" i="2" s="1"/>
  <c r="E259" i="2" l="1"/>
  <c r="E299" i="2"/>
  <c r="E333" i="2"/>
  <c r="E216" i="2"/>
  <c r="F251" i="2"/>
  <c r="E244" i="2"/>
  <c r="E251" i="2"/>
  <c r="F231" i="2"/>
  <c r="E231" i="2"/>
  <c r="F237" i="2"/>
  <c r="F299" i="2"/>
  <c r="F243" i="2"/>
  <c r="F244" i="2" s="1"/>
  <c r="F332" i="2"/>
  <c r="F333" i="2" s="1"/>
  <c r="F214" i="2"/>
  <c r="F216" i="2" s="1"/>
  <c r="E338" i="2"/>
  <c r="E237" i="2"/>
  <c r="F346" i="2"/>
  <c r="F347" i="2" s="1"/>
  <c r="E344" i="2"/>
  <c r="F344" i="2"/>
  <c r="F335" i="2"/>
  <c r="F338" i="2" s="1"/>
  <c r="D270" i="2"/>
  <c r="F254" i="2"/>
  <c r="F259" i="2" s="1"/>
  <c r="F270" i="2"/>
  <c r="F209" i="2"/>
  <c r="F286" i="2"/>
  <c r="F162" i="2" l="1"/>
  <c r="E136" i="2"/>
  <c r="E135" i="2"/>
  <c r="E134" i="2"/>
  <c r="E133" i="2"/>
  <c r="E132" i="2"/>
  <c r="E131" i="2"/>
  <c r="E130" i="2"/>
  <c r="E129" i="2"/>
  <c r="E128" i="2"/>
  <c r="E127" i="2"/>
  <c r="E126" i="2"/>
  <c r="E138" i="2" l="1"/>
  <c r="F323" i="4" l="1"/>
  <c r="D323" i="4"/>
  <c r="F321" i="4"/>
  <c r="D321" i="4"/>
  <c r="F320" i="4"/>
  <c r="F319" i="4"/>
  <c r="F317" i="4"/>
  <c r="E317" i="4"/>
  <c r="D317" i="4"/>
  <c r="F316" i="4"/>
  <c r="F312" i="4"/>
  <c r="F311" i="4"/>
  <c r="F309" i="4"/>
  <c r="E309" i="4"/>
  <c r="F308" i="4"/>
  <c r="F307" i="4"/>
  <c r="F306" i="4"/>
  <c r="F305" i="4"/>
  <c r="F304" i="4"/>
  <c r="F303" i="4"/>
  <c r="F300" i="4"/>
  <c r="F286" i="4"/>
  <c r="E286" i="4"/>
  <c r="D286" i="4"/>
  <c r="F285" i="4"/>
  <c r="D285" i="4"/>
  <c r="F283" i="4"/>
  <c r="F282" i="4"/>
  <c r="F280" i="4"/>
  <c r="E280" i="4"/>
  <c r="D280" i="4"/>
  <c r="E278" i="4"/>
  <c r="E277" i="4"/>
  <c r="F273" i="4"/>
  <c r="E273" i="4"/>
  <c r="D273" i="4"/>
  <c r="F272" i="4"/>
  <c r="E272" i="4"/>
  <c r="D272" i="4"/>
  <c r="F269" i="4"/>
  <c r="E269" i="4"/>
  <c r="D269" i="4"/>
  <c r="F268" i="4"/>
  <c r="F267" i="4"/>
  <c r="F266" i="4"/>
  <c r="F265" i="4"/>
  <c r="F261" i="4"/>
  <c r="E261" i="4"/>
  <c r="D261" i="4"/>
  <c r="F260" i="4"/>
  <c r="D260" i="4"/>
  <c r="F253" i="4"/>
  <c r="D253" i="4"/>
  <c r="F241" i="4"/>
  <c r="D241" i="4"/>
  <c r="F233" i="4"/>
  <c r="D233" i="4"/>
  <c r="F229" i="4"/>
  <c r="D229" i="4"/>
  <c r="F224" i="4"/>
  <c r="D224" i="4"/>
  <c r="F219" i="4"/>
  <c r="D219" i="4"/>
  <c r="F213" i="4"/>
  <c r="D213" i="4"/>
  <c r="F209" i="4"/>
  <c r="D209" i="4"/>
  <c r="F201" i="4"/>
  <c r="D201" i="4"/>
  <c r="F197" i="4"/>
  <c r="D197" i="4"/>
  <c r="F196" i="4"/>
  <c r="F184" i="4"/>
  <c r="E184" i="4"/>
  <c r="D184" i="4"/>
  <c r="F159" i="4"/>
  <c r="E159" i="4"/>
  <c r="D159" i="4"/>
  <c r="F158" i="4"/>
  <c r="D158" i="4"/>
  <c r="F157" i="4"/>
  <c r="D157" i="4"/>
  <c r="F152" i="4"/>
  <c r="D152" i="4"/>
  <c r="F149" i="4"/>
  <c r="D149" i="4"/>
  <c r="F146" i="4"/>
  <c r="D146" i="4"/>
  <c r="F142" i="4"/>
  <c r="D142" i="4"/>
  <c r="F135" i="4"/>
  <c r="D135" i="4"/>
  <c r="F132" i="4"/>
  <c r="D132" i="4"/>
  <c r="F120" i="4"/>
  <c r="E120" i="4"/>
  <c r="D120" i="4"/>
  <c r="F119" i="4"/>
  <c r="F118" i="4"/>
  <c r="F117" i="4"/>
  <c r="F116" i="4"/>
  <c r="F115" i="4"/>
  <c r="F114" i="4"/>
  <c r="F113" i="4"/>
  <c r="F112" i="4"/>
  <c r="F111" i="4"/>
  <c r="F110" i="4"/>
  <c r="F109" i="4"/>
  <c r="F106" i="4"/>
  <c r="F105" i="4"/>
  <c r="E105" i="4"/>
  <c r="D105" i="4"/>
  <c r="F104" i="4"/>
  <c r="D104" i="4"/>
  <c r="F103" i="4"/>
  <c r="D103" i="4"/>
  <c r="F102" i="4"/>
  <c r="F101" i="4"/>
  <c r="F100" i="4"/>
  <c r="F99" i="4"/>
  <c r="E99" i="4"/>
  <c r="D99" i="4"/>
  <c r="F98" i="4"/>
  <c r="F97" i="4"/>
  <c r="F96" i="4"/>
  <c r="F92" i="4"/>
  <c r="E92" i="4"/>
  <c r="D92" i="4"/>
  <c r="F91" i="4"/>
  <c r="E91" i="4"/>
  <c r="D91" i="4"/>
  <c r="F90" i="4"/>
  <c r="F89" i="4"/>
  <c r="F87" i="4"/>
  <c r="F86" i="4"/>
  <c r="E86" i="4"/>
  <c r="D86" i="4"/>
  <c r="F85" i="4"/>
  <c r="D85" i="4"/>
  <c r="F84" i="4"/>
  <c r="F83" i="4"/>
  <c r="F82" i="4"/>
  <c r="E82" i="4"/>
  <c r="D82" i="4"/>
  <c r="F81" i="4"/>
  <c r="F80" i="4"/>
  <c r="F79" i="4"/>
  <c r="F78" i="4"/>
  <c r="F77" i="4"/>
  <c r="E77" i="4"/>
  <c r="D77" i="4"/>
  <c r="F76" i="4"/>
  <c r="F75" i="4"/>
  <c r="F74" i="4"/>
  <c r="E74" i="4"/>
  <c r="D74" i="4"/>
  <c r="F73" i="4"/>
  <c r="F72" i="4"/>
  <c r="F71" i="4"/>
  <c r="E71" i="4"/>
  <c r="D71" i="4"/>
  <c r="F70" i="4"/>
  <c r="F69" i="4"/>
  <c r="F68" i="4"/>
  <c r="F67" i="4"/>
  <c r="F66" i="4"/>
  <c r="F65" i="4"/>
  <c r="E65" i="4"/>
  <c r="D65" i="4"/>
  <c r="F64" i="4"/>
  <c r="F63" i="4"/>
  <c r="F62" i="4"/>
  <c r="F61" i="4"/>
  <c r="F60" i="4"/>
  <c r="F59" i="4"/>
  <c r="F58" i="4"/>
  <c r="E58" i="4"/>
  <c r="D58" i="4"/>
  <c r="F57" i="4"/>
  <c r="F56" i="4"/>
  <c r="F55" i="4"/>
  <c r="F54" i="4"/>
  <c r="E54" i="4"/>
  <c r="D54" i="4"/>
  <c r="F53" i="4"/>
  <c r="F52" i="4"/>
  <c r="F51" i="4"/>
  <c r="F50" i="4"/>
  <c r="F49" i="4"/>
  <c r="F48" i="4"/>
  <c r="F47" i="4"/>
  <c r="E47" i="4"/>
  <c r="D47" i="4"/>
  <c r="F46" i="4"/>
  <c r="F45" i="4"/>
  <c r="F44" i="4"/>
  <c r="F43" i="4"/>
  <c r="F42" i="4"/>
  <c r="F41" i="4"/>
  <c r="F40" i="4"/>
  <c r="E40" i="4"/>
  <c r="D40" i="4"/>
  <c r="F39" i="4"/>
  <c r="F38" i="4"/>
  <c r="F37" i="4"/>
  <c r="F36" i="4"/>
  <c r="F35" i="4"/>
  <c r="F34" i="4"/>
  <c r="E34" i="4"/>
  <c r="D34" i="4"/>
  <c r="F33" i="4"/>
  <c r="F32" i="4"/>
  <c r="F31" i="4"/>
  <c r="F30" i="4"/>
  <c r="E30" i="4"/>
  <c r="D30" i="4"/>
  <c r="F29" i="4"/>
  <c r="F28" i="4"/>
  <c r="F27" i="4"/>
  <c r="F26" i="4"/>
  <c r="F25" i="4"/>
  <c r="F23" i="4"/>
  <c r="E23" i="4"/>
  <c r="D23" i="4"/>
  <c r="F18" i="4"/>
  <c r="E18" i="4"/>
  <c r="D18" i="4"/>
  <c r="F17" i="4"/>
  <c r="D17" i="4"/>
  <c r="F13" i="4"/>
  <c r="E13" i="4"/>
  <c r="D13" i="4"/>
  <c r="F11" i="4"/>
  <c r="F9" i="4"/>
  <c r="E9" i="4"/>
  <c r="D9" i="4"/>
  <c r="F8" i="4"/>
  <c r="C423" i="2"/>
  <c r="D410" i="2"/>
  <c r="D398" i="2"/>
  <c r="D390" i="2"/>
  <c r="D385" i="2"/>
  <c r="D376" i="2"/>
  <c r="D370" i="2"/>
  <c r="D356" i="2"/>
  <c r="D347" i="2"/>
  <c r="D344" i="2"/>
  <c r="D338" i="2"/>
  <c r="D333" i="2"/>
  <c r="D328" i="2"/>
  <c r="D286" i="2"/>
  <c r="D251" i="2"/>
  <c r="D244" i="2"/>
  <c r="D237" i="2"/>
  <c r="D231" i="2"/>
  <c r="D224" i="2"/>
  <c r="E224" i="2" s="1"/>
  <c r="E348" i="2" s="1"/>
  <c r="E358" i="2" s="1"/>
  <c r="E422" i="2" s="1"/>
  <c r="D216" i="2"/>
  <c r="D209" i="2"/>
  <c r="D162" i="2"/>
  <c r="D147" i="2"/>
  <c r="D138" i="2"/>
  <c r="D121" i="2"/>
  <c r="D89" i="2"/>
  <c r="D84" i="2"/>
  <c r="D81" i="2"/>
  <c r="H78" i="2"/>
  <c r="D72" i="2"/>
  <c r="D66" i="2"/>
  <c r="D59" i="2"/>
  <c r="D46" i="2"/>
  <c r="D39" i="2"/>
  <c r="D32" i="2"/>
  <c r="D27" i="2"/>
  <c r="D20" i="2"/>
  <c r="D14" i="2"/>
  <c r="D10" i="2"/>
  <c r="D7" i="2"/>
  <c r="C96" i="1"/>
  <c r="C94" i="1"/>
  <c r="C80" i="1"/>
  <c r="C78" i="1"/>
  <c r="C73" i="1"/>
  <c r="C67" i="1"/>
  <c r="C51" i="1"/>
  <c r="C12" i="1"/>
  <c r="C7" i="1"/>
  <c r="F139" i="2"/>
  <c r="F145" i="2"/>
  <c r="F141" i="2"/>
  <c r="F142" i="2"/>
  <c r="F140" i="2"/>
  <c r="F146" i="2"/>
  <c r="F143" i="2"/>
  <c r="F144" i="2"/>
  <c r="D348" i="2" l="1"/>
  <c r="D358" i="2" s="1"/>
  <c r="F224" i="2"/>
  <c r="F348" i="2" s="1"/>
  <c r="F358" i="2" s="1"/>
  <c r="D184" i="2"/>
  <c r="D15" i="2"/>
  <c r="D377" i="2"/>
  <c r="D90" i="2"/>
  <c r="D391" i="2"/>
  <c r="F147" i="2"/>
  <c r="F184" i="2" s="1"/>
  <c r="F422" i="2" l="1"/>
  <c r="D100" i="2"/>
  <c r="D122" i="2" s="1"/>
  <c r="D422" i="2" s="1"/>
</calcChain>
</file>

<file path=xl/sharedStrings.xml><?xml version="1.0" encoding="utf-8"?>
<sst xmlns="http://schemas.openxmlformats.org/spreadsheetml/2006/main" count="1484" uniqueCount="664">
  <si>
    <t>TANO NORTH MUNICIPAL ASSEMBLY</t>
  </si>
  <si>
    <t>CoA</t>
  </si>
  <si>
    <t>ITEM</t>
  </si>
  <si>
    <t>1. RATE</t>
  </si>
  <si>
    <t>Property Rate</t>
  </si>
  <si>
    <t xml:space="preserve">Basic Rate </t>
  </si>
  <si>
    <t>Sub-Total</t>
  </si>
  <si>
    <t>2. RENT</t>
  </si>
  <si>
    <t>Junior Staff Quarters</t>
  </si>
  <si>
    <t>Hiring of Facilities (Rent of Assembly Buildings)</t>
  </si>
  <si>
    <t>Rental of Stores - Markets/Station Stores</t>
  </si>
  <si>
    <t>3. LICENSES</t>
  </si>
  <si>
    <t>Pito/Palm Wine Sellers Tapers</t>
  </si>
  <si>
    <t>Herbalist License</t>
  </si>
  <si>
    <t>Chop Bars Rstaurants/Eating Houses</t>
  </si>
  <si>
    <t>Corn/Rice/Flour Millers</t>
  </si>
  <si>
    <t>Liquor License</t>
  </si>
  <si>
    <t>Bakeries / Bakers</t>
  </si>
  <si>
    <t>Bicylce/Motorbikes License/Pragyia stickers</t>
  </si>
  <si>
    <t xml:space="preserve">Artisans/Self Employed </t>
  </si>
  <si>
    <t>Kiosk/Container Shops</t>
  </si>
  <si>
    <t xml:space="preserve">Sand &amp; Stone Contractors </t>
  </si>
  <si>
    <t xml:space="preserve">Fuel/LPG Dealers </t>
  </si>
  <si>
    <t>Lotto Operators</t>
  </si>
  <si>
    <t>Hotels/ Night Clubs/Guest Houses</t>
  </si>
  <si>
    <t>Pharmacies/Chemical Sellers</t>
  </si>
  <si>
    <t>Sawmills/Table Top Timber Operators</t>
  </si>
  <si>
    <t>Taxicab/Commercial Vehicles - Stickers</t>
  </si>
  <si>
    <t>Canopy/Chairs/ Bench</t>
  </si>
  <si>
    <t>Mobile Money /Community Info /Internet Cafe Centres</t>
  </si>
  <si>
    <t xml:space="preserve">Mobile Sale Vans </t>
  </si>
  <si>
    <t>Entertaiment Fee</t>
  </si>
  <si>
    <t xml:space="preserve">General Stores </t>
  </si>
  <si>
    <t xml:space="preserve"> Dressmakers/Tailors </t>
  </si>
  <si>
    <t>Bill Boards/ Outdoor Advert</t>
  </si>
  <si>
    <t xml:space="preserve">Financial Institutions </t>
  </si>
  <si>
    <t>Photographers &amp; Video Operators</t>
  </si>
  <si>
    <t>Printing Press / Photocopy Services</t>
  </si>
  <si>
    <t xml:space="preserve">Private Schools </t>
  </si>
  <si>
    <t>Letter Writters</t>
  </si>
  <si>
    <t>Beer Bars/Wine Sellers</t>
  </si>
  <si>
    <t>Hearse/ Ambulance</t>
  </si>
  <si>
    <t xml:space="preserve">Licences of Business </t>
  </si>
  <si>
    <t>Sales of building permit jacket</t>
  </si>
  <si>
    <t>Building Plans / Permits</t>
  </si>
  <si>
    <t>Communication Masts permit</t>
  </si>
  <si>
    <t>Cement Dealers</t>
  </si>
  <si>
    <t>Car Washing Bay License</t>
  </si>
  <si>
    <t>Hair and Beauty service providers License</t>
  </si>
  <si>
    <t>4. FEES</t>
  </si>
  <si>
    <t>Market Tolls</t>
  </si>
  <si>
    <t>Livestock/Kraals</t>
  </si>
  <si>
    <t xml:space="preserve"> Sale of Poultry </t>
  </si>
  <si>
    <t>Registration of Contractors</t>
  </si>
  <si>
    <t>Burial/Cemetries Fees</t>
  </si>
  <si>
    <t xml:space="preserve">Exportation of Commodities (e.g. Farm Produce) </t>
  </si>
  <si>
    <t>Marriage/Divorce/Church/Mosque Registration</t>
  </si>
  <si>
    <t>Public Toilet Operators</t>
  </si>
  <si>
    <t>Dislodgement fees</t>
  </si>
  <si>
    <t>Loading/Lorry Parks Fees</t>
  </si>
  <si>
    <t>Gaming/Jackpot Fee</t>
  </si>
  <si>
    <t xml:space="preserve">Hawkers  </t>
  </si>
  <si>
    <t>Sale of Tender Documents</t>
  </si>
  <si>
    <t>Slaughter House/ Abattoir</t>
  </si>
  <si>
    <t>5. FINES, PENALTIES AND FORFEITS</t>
  </si>
  <si>
    <t>Court Fines</t>
  </si>
  <si>
    <t>Miscellaneous Fines, Panelties (Sanitation etc)</t>
  </si>
  <si>
    <t>Fines for Tree Felling - Lumber Charges</t>
  </si>
  <si>
    <t>Spot Fines</t>
  </si>
  <si>
    <t>6. LANDS &amp;ROYALTIES</t>
  </si>
  <si>
    <t>Mineral Royalties</t>
  </si>
  <si>
    <t xml:space="preserve">Concession/Ground Rent </t>
  </si>
  <si>
    <t>Stool Lands Revenue</t>
  </si>
  <si>
    <t>TOTAL INTERNALLY GENERATED FUND</t>
  </si>
  <si>
    <t>7. GRANTS</t>
  </si>
  <si>
    <t>GOG - COMPENSATION (ESTABLISHED POST)</t>
  </si>
  <si>
    <t xml:space="preserve">DACF </t>
  </si>
  <si>
    <t>PWD -CF</t>
  </si>
  <si>
    <t>DACF -MP</t>
  </si>
  <si>
    <t xml:space="preserve"> GOODS AND SERVICES -DECENTRALISED DEPAERTMENT</t>
  </si>
  <si>
    <t>DACF-RFG CAPACITY BUILDING GRANT</t>
  </si>
  <si>
    <t>DACF-RFG</t>
  </si>
  <si>
    <t>UNICEF-ISS SUPPORT FOR SW&amp;CD</t>
  </si>
  <si>
    <t>GHANA PRODUCTIVE SAFETY NET</t>
  </si>
  <si>
    <t>WASH IRC</t>
  </si>
  <si>
    <t>TOTAL GRANTS</t>
  </si>
  <si>
    <t>GRAND TOTAL</t>
  </si>
  <si>
    <t xml:space="preserve"> </t>
  </si>
  <si>
    <t>2025 IGF BUDGET ESTIMATES</t>
  </si>
  <si>
    <t>S/N</t>
  </si>
  <si>
    <t>ITEM DESCRIPTION</t>
  </si>
  <si>
    <t>LOCATION</t>
  </si>
  <si>
    <t>COMPENSATION</t>
  </si>
  <si>
    <t>Monthly Paid &amp; Casual Labour</t>
  </si>
  <si>
    <t>MUNICIPAL WIDE</t>
  </si>
  <si>
    <t>NATIONAL INSURANCE CONTRIBUTIONS</t>
  </si>
  <si>
    <t>13.5% SSF Contributions (IGF)</t>
  </si>
  <si>
    <t>Municipality</t>
  </si>
  <si>
    <t>OTHER ALLOWANCES</t>
  </si>
  <si>
    <t>Transfer Grant/Haulage Claims</t>
  </si>
  <si>
    <t>Special Allowance/Honorarium (PM's Allowance)</t>
  </si>
  <si>
    <t>Total CFE - IGF</t>
  </si>
  <si>
    <t>GOODS AND SERVICES</t>
  </si>
  <si>
    <t>MATERIALS - OFFICE SUPPLIES:</t>
  </si>
  <si>
    <t>Procurement of Office supplies and consumables</t>
  </si>
  <si>
    <t>Ration-patrols for galamsey activities in the municipality</t>
  </si>
  <si>
    <t>UTILITIES</t>
  </si>
  <si>
    <t>Electricity Charges &amp; Gas</t>
  </si>
  <si>
    <t xml:space="preserve">Water </t>
  </si>
  <si>
    <t>Telecommunications</t>
  </si>
  <si>
    <t>Monthly DSTV Subscription</t>
  </si>
  <si>
    <t>Postal Charges</t>
  </si>
  <si>
    <t>GENERAL CLEANING</t>
  </si>
  <si>
    <t>Conduct screening for Food Vendors and School Feeding Caterers by end of 2025</t>
  </si>
  <si>
    <t>Cleaning Materials</t>
  </si>
  <si>
    <t>Hiring of Labourers for Weeding Public Places</t>
  </si>
  <si>
    <t>HOSTING OF OFFICIAL GUEST/PROTOCOL</t>
  </si>
  <si>
    <t>Hotel Accommodation</t>
  </si>
  <si>
    <t>Fuel ( VISITORS)</t>
  </si>
  <si>
    <t>Canteen Services</t>
  </si>
  <si>
    <t>Refreshment Items</t>
  </si>
  <si>
    <t>TRAVEL &amp; TRANSPORT</t>
  </si>
  <si>
    <t>Maintenance &amp; Repairs - Official Vehicles</t>
  </si>
  <si>
    <t>Other Travel &amp; Transportation</t>
  </si>
  <si>
    <t>Night /Out of station Allowances</t>
  </si>
  <si>
    <t>Fuel &amp; Lubricants - Official Vehicles(fuel)</t>
  </si>
  <si>
    <t>Fuel &amp; Lubricants - Official Vehicles (local travel cost)</t>
  </si>
  <si>
    <t>MAINTENANCE/REPAIR</t>
  </si>
  <si>
    <t>Residential Buildings</t>
  </si>
  <si>
    <t>Repairs of Office Buildings</t>
  </si>
  <si>
    <t>Furniture &amp; Fixtures</t>
  </si>
  <si>
    <t>Maintenance of  Streetlights</t>
  </si>
  <si>
    <t>Maintenance of  Gen. Equipment</t>
  </si>
  <si>
    <t>TRAINING, SERMINARS &amp; CONFERENCES</t>
  </si>
  <si>
    <t>Capacity Building /Workshops /Staff  Development</t>
  </si>
  <si>
    <t>Public Fora &amp; Sensitisation / Consultative Meetings</t>
  </si>
  <si>
    <t>IMPLEMENTATION OF REVENUE IMPROVEMENT ACTION PLAN</t>
  </si>
  <si>
    <t xml:space="preserve">Value Books </t>
  </si>
  <si>
    <t>Gazette of FFR</t>
  </si>
  <si>
    <t>Commissions (Revenue Collectors)</t>
  </si>
  <si>
    <t>Local Travel Cost Revenue Collectors T&amp;T</t>
  </si>
  <si>
    <t>Public education, Revenue Task Force activities, Monitoring &amp; Motivation of Collectors and Other RIAP Activities</t>
  </si>
  <si>
    <t>SPECIAL SERVICES</t>
  </si>
  <si>
    <t>MPCU Activities/meetings</t>
  </si>
  <si>
    <t>Project Management/Monitoring</t>
  </si>
  <si>
    <t>Servicing of Sub-committee &amp; Assembly  Sittings</t>
  </si>
  <si>
    <t>Administrative &amp; Technical meetings</t>
  </si>
  <si>
    <t>WORKS</t>
  </si>
  <si>
    <t>DECENTRALISED DEPARTMENTS</t>
  </si>
  <si>
    <t>AGRIC</t>
  </si>
  <si>
    <t>Enumeration of rateable properties (stat-T&amp;T)</t>
  </si>
  <si>
    <t>STAT</t>
  </si>
  <si>
    <t>URB</t>
  </si>
  <si>
    <t>IA</t>
  </si>
  <si>
    <t>EDUC</t>
  </si>
  <si>
    <t>Public education and sensitization programmes for PWD</t>
  </si>
  <si>
    <t>SWCD</t>
  </si>
  <si>
    <t>Birth &amp;death</t>
  </si>
  <si>
    <t>Local travel cost for social welfare and community development office</t>
  </si>
  <si>
    <t>HEALTH</t>
  </si>
  <si>
    <t>Other fuel support the Decentralised  Departments</t>
  </si>
  <si>
    <t>Statutory meetings and local travel cost for physical planning department</t>
  </si>
  <si>
    <t>PPD</t>
  </si>
  <si>
    <t>OTHER CHARGES - FEES</t>
  </si>
  <si>
    <t xml:space="preserve">Bank Charges </t>
  </si>
  <si>
    <t>GENERAL EXPENSES</t>
  </si>
  <si>
    <t>Donations(FUNERALS, WEDDING AND OTHERS)</t>
  </si>
  <si>
    <t>Contributions</t>
  </si>
  <si>
    <t>Court Expenses</t>
  </si>
  <si>
    <t>Total G&amp;S - IGF</t>
  </si>
  <si>
    <t>IGF CAPITAL EXPENDITURE</t>
  </si>
  <si>
    <t>Construction Urinal at Duayaw Nkwanta</t>
  </si>
  <si>
    <t>Duayaw Nkwanta</t>
  </si>
  <si>
    <t>Procurement and installation of intercom devices for Assembly Administration block</t>
  </si>
  <si>
    <t>Municipal Administration Block</t>
  </si>
  <si>
    <t xml:space="preserve">Construction of Animal Pound </t>
  </si>
  <si>
    <t>Reshaping and grading of roads in the municipality</t>
  </si>
  <si>
    <t>Construction of lockable market store at Duayaw Nkwanta Market</t>
  </si>
  <si>
    <t xml:space="preserve">Construction of Toilet facility for Security Personnels @Residency </t>
  </si>
  <si>
    <t>Residency</t>
  </si>
  <si>
    <t>Total CAPEX - IGF</t>
  </si>
  <si>
    <t>TOTAL(IGF) EXPEND.</t>
  </si>
  <si>
    <t>`</t>
  </si>
  <si>
    <t>2025              ESTIMATES          (GH¢)</t>
  </si>
  <si>
    <t>PROJECTS</t>
  </si>
  <si>
    <t>Construction of 1No. Institutional Latrine (Six Seater KVIP) at Subonpang Methodist Basic School</t>
  </si>
  <si>
    <t>Subonpang Methodist</t>
  </si>
  <si>
    <t>Procurement of 500 No. Dual Desks for schools by end of 2025</t>
  </si>
  <si>
    <t>Fencing of Coordinating Director's Bungalow/flat</t>
  </si>
  <si>
    <t>Construction 1No. 6-unit classroom block with 12-seater wc toilet and furniture</t>
  </si>
  <si>
    <t>Afrisipakrom</t>
  </si>
  <si>
    <t>Construction 1No. 3-unit classroom with furniture</t>
  </si>
  <si>
    <t>Construction of 1No. 2-unit standard kindergarten block with ancillary facilities</t>
  </si>
  <si>
    <t>Construction of 2NO. 4units Bedsitter Teachers Accommodation with ancillary facilities</t>
  </si>
  <si>
    <t>Construction of 2-storey Dormitory block at Boakye Tromo SHS</t>
  </si>
  <si>
    <t>Construction of Home Economics Demonstration Hall at serwaa Kesse Girls SHS</t>
  </si>
  <si>
    <t>Construction of Duayaw Nkwanta Chief Palace (Phase 1)</t>
  </si>
  <si>
    <t>Monitoring of NGGL influx projects</t>
  </si>
  <si>
    <t>SUB -TOTAL</t>
  </si>
  <si>
    <t xml:space="preserve">SUB-TOTAL EXPENDITURE FOR GROUND RENT CONCESSION </t>
  </si>
  <si>
    <t>TOTAL -IGF</t>
  </si>
  <si>
    <t>COMPENSATION FOR EMPLOYEES-GOG</t>
  </si>
  <si>
    <t>CENTRAL ADMI.</t>
  </si>
  <si>
    <t>GENERAL ADM</t>
  </si>
  <si>
    <t>FINANCE</t>
  </si>
  <si>
    <t>FINAN</t>
  </si>
  <si>
    <t>HRD</t>
  </si>
  <si>
    <t>HRM</t>
  </si>
  <si>
    <t>STATISTICS</t>
  </si>
  <si>
    <t>STA</t>
  </si>
  <si>
    <t>PLANNING &amp; BUDGET</t>
  </si>
  <si>
    <t>G BUDGI</t>
  </si>
  <si>
    <t>ENVIRONMENTAL HEALTH</t>
  </si>
  <si>
    <t>MEHO</t>
  </si>
  <si>
    <t>MADU</t>
  </si>
  <si>
    <t>T&amp;CPD</t>
  </si>
  <si>
    <t>SW&amp;CD</t>
  </si>
  <si>
    <t>SW &amp;CD</t>
  </si>
  <si>
    <t>MWD</t>
  </si>
  <si>
    <t>MURBRD</t>
  </si>
  <si>
    <t>MURB</t>
  </si>
  <si>
    <t>Total</t>
  </si>
  <si>
    <t>GOODS AND SERVICES- GOG</t>
  </si>
  <si>
    <t>Agric</t>
  </si>
  <si>
    <t>Establish 2 PFJ Demonstration Farms on improved varieties of crops for farmers</t>
  </si>
  <si>
    <t>Conduct 2500  AEAs home and farm visits  by end of 2025</t>
  </si>
  <si>
    <t>Carry out monitoring and supervision visits by Director of Agric, MCE/MCD to 10 operational areas by end of 2025</t>
  </si>
  <si>
    <t>Train 2 women groups on soya fortification, alternative livelihood ventures for income generation &amp; food safety issues  by end of 2025</t>
  </si>
  <si>
    <t>Create Awareness and train 30 farmers on climate change and climate friendly farming practices by end of 2025</t>
  </si>
  <si>
    <t>Organize routine RELC technical trainings sessions by end of 2025</t>
  </si>
  <si>
    <t>Town &amp; Country Planning</t>
  </si>
  <si>
    <t>Procurement of 1No. Printer</t>
  </si>
  <si>
    <t>Monitoring of physical development</t>
  </si>
  <si>
    <t>Procurement of 1No.  Desktop Computer</t>
  </si>
  <si>
    <t>Procurement of 3no. Uninteruptible power source UPS)</t>
  </si>
  <si>
    <t>Social Welfare and Community Development</t>
  </si>
  <si>
    <t>Identify, register PWD’s in the municipality.</t>
  </si>
  <si>
    <t>Assist Indigenes, OVCs and disabled persons to register and renew under NHIS</t>
  </si>
  <si>
    <t>Conduct sensitization on prostate enlargement, cancer breast cancer and cervical cancer, etc.</t>
  </si>
  <si>
    <t>Formation and strengthening existing Child Protection Committees and family welfare system</t>
  </si>
  <si>
    <t xml:space="preserve">Organize sensitization on Domestic / Sexual and Gender based Violence, HIV and AIDS  </t>
  </si>
  <si>
    <t>Conduct inspection and supervision of Early Childhood Devt. Centres and Residential homes, and as well register existing Day Care Canters.</t>
  </si>
  <si>
    <t xml:space="preserve"> Urban Roads</t>
  </si>
  <si>
    <t>Furnishing of office &amp; purchase of laptop and desktop</t>
  </si>
  <si>
    <t>Purchase of cupboard, printer and photocopier machine</t>
  </si>
  <si>
    <t>Monitoring and supervision of development projects (roads &amp; projects)</t>
  </si>
  <si>
    <t xml:space="preserve">Payment of Subcription fee </t>
  </si>
  <si>
    <t xml:space="preserve">WORKS DEPARTMENT </t>
  </si>
  <si>
    <t>Procurement of 1No. SCHMIDT Hammer</t>
  </si>
  <si>
    <t>Procurement of 1No.  Laptop Computer</t>
  </si>
  <si>
    <t>Procurement of 1No.  Swivel Chair</t>
  </si>
  <si>
    <t>IBES Survey, 2025 (Phase II)</t>
  </si>
  <si>
    <t>Participates in the collection, compilation,processing of data</t>
  </si>
  <si>
    <t>Enumeration of rateable properties</t>
  </si>
  <si>
    <t xml:space="preserve">HUMAN RESOURCE DEPARTMENT </t>
  </si>
  <si>
    <t>Submision of official documents(RCC &amp;HEAD OF SERVICE)</t>
  </si>
  <si>
    <t>Staff monitoring-Local Travels</t>
  </si>
  <si>
    <t>Seminars and coferences (Capacity building)</t>
  </si>
  <si>
    <t>Total GOG G&amp;S Budget</t>
  </si>
  <si>
    <t>Recurrent Expenditure &amp; Infrastructure (20%)</t>
  </si>
  <si>
    <t>Procurement Planning and Management</t>
  </si>
  <si>
    <t>Municipal Administration</t>
  </si>
  <si>
    <t xml:space="preserve">Internal Audit unit and Audit Committee Activities </t>
  </si>
  <si>
    <t>Manpower Skills Development (Capacity Building)</t>
  </si>
  <si>
    <t>Municipal MTDP / AAPs Reviews and others</t>
  </si>
  <si>
    <t>T&amp;T Expenses - (Fuel/running cost) for Monitoring &amp; Evaluation</t>
  </si>
  <si>
    <t>Maintenance and Repairs of Official vehicles</t>
  </si>
  <si>
    <t>Servicing of Sub-Committee/Assembly meetings</t>
  </si>
  <si>
    <t>Contributions to RCC Support Projects/Others</t>
  </si>
  <si>
    <t>Preparation/Implementation of Annual Composite Programme Based Budget</t>
  </si>
  <si>
    <t>NALAG Contributions and others</t>
  </si>
  <si>
    <t>Hosting of official guest</t>
  </si>
  <si>
    <t>Implementation of GIFMIS</t>
  </si>
  <si>
    <t>Purchase of Computers and Accessories</t>
  </si>
  <si>
    <t>Facilitate the implementation of National Anti-Corruption Campaign, NACAP, Risk Register activities in the Municipality by end of 2025</t>
  </si>
  <si>
    <t>Procurement of tender document and adverts</t>
  </si>
  <si>
    <r>
      <rPr>
        <b/>
        <sz val="12"/>
        <rFont val="Tahoma"/>
        <family val="2"/>
      </rPr>
      <t>MANDATORY ALLOCATIONS (9.5</t>
    </r>
    <r>
      <rPr>
        <b/>
        <strike/>
        <sz val="12"/>
        <rFont val="Tahoma"/>
        <family val="2"/>
      </rPr>
      <t>%)</t>
    </r>
  </si>
  <si>
    <t>Others-SUB structure (2%)</t>
  </si>
  <si>
    <t>Procurement of construction material zonal council self help projects</t>
  </si>
  <si>
    <t>Municipal wide</t>
  </si>
  <si>
    <t>Procurement of street light bulbs for zonal councils</t>
  </si>
  <si>
    <t>Zonal council offices/meetings/ furnishing</t>
  </si>
  <si>
    <t>DESCRETIONERY (70.5%)</t>
  </si>
  <si>
    <t>Farmers Day celebration</t>
  </si>
  <si>
    <t>Support Government Priority Programmes under Agric Development (DCAT&amp; PFFJ)</t>
  </si>
  <si>
    <t>Support farmers with Cashew, Cocoa, Oil palm and Coconut  seedlings under PERD by end of 2025</t>
  </si>
  <si>
    <t>Support farmers with Maize seeds and organic fertilizers under PFJ (II) program by end of 2025</t>
  </si>
  <si>
    <t>sub total</t>
  </si>
  <si>
    <r>
      <rPr>
        <sz val="12"/>
        <color rgb="FF000000"/>
        <rFont val="Tahoma"/>
        <family val="2"/>
      </rPr>
      <t>Conduct bi-weekly site inspections to monitor physical projects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</si>
  <si>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 xml:space="preserve">Procure and install </t>
    </r>
    <r>
      <rPr>
        <sz val="12"/>
        <color theme="1"/>
        <rFont val="Tahoma"/>
        <family val="2"/>
      </rPr>
      <t>50 No. galvanized poles and signage on 50 streets by end of 2025</t>
    </r>
  </si>
  <si>
    <r>
      <rPr>
        <sz val="12"/>
        <color rgb="FF000000"/>
        <rFont val="Tahoma"/>
        <family val="2"/>
      </rPr>
      <t>Prepare 2 No. Local Plans by end of 202</t>
    </r>
    <r>
      <rPr>
        <sz val="12"/>
        <color theme="1"/>
        <rFont val="Tahoma"/>
        <family val="2"/>
      </rPr>
      <t>5</t>
    </r>
  </si>
  <si>
    <t>Adrobaa &amp;Baffoekrom</t>
  </si>
  <si>
    <t>Enforcement of Spatial &amp; Physical Planning Regulations</t>
  </si>
  <si>
    <t>Acquisition of Land Title Deeds of Assembly Landed Properties</t>
  </si>
  <si>
    <t xml:space="preserve">Municipal </t>
  </si>
  <si>
    <t>Trade &amp; Industry (GEA)</t>
  </si>
  <si>
    <t>Organize 2 No. Business Forums with SMEs by end of 2025</t>
  </si>
  <si>
    <t>Assist 50 SMEs to formalized with Registrar General Department  by end of 2025</t>
  </si>
  <si>
    <t>Facilitate the registration of  50 NVTI candidates by end of 2025</t>
  </si>
  <si>
    <t>Organize training for 2 women groups on liquid soap and washing powder making.</t>
  </si>
  <si>
    <t>Department of Urban Roads</t>
  </si>
  <si>
    <t>Maintenance of 20kms of Roads</t>
  </si>
  <si>
    <r>
      <rPr>
        <sz val="12"/>
        <color rgb="FF000000"/>
        <rFont val="Tahoma"/>
        <family val="2"/>
      </rPr>
      <t>Construction of Footbridge and Culvert along flood prone areas by end of 202</t>
    </r>
    <r>
      <rPr>
        <sz val="12"/>
        <color theme="1"/>
        <rFont val="Tahoma"/>
        <family val="2"/>
      </rPr>
      <t>5</t>
    </r>
    <r>
      <rPr>
        <sz val="12"/>
        <color rgb="FF000000"/>
        <rFont val="Tahoma"/>
        <family val="2"/>
      </rPr>
      <t xml:space="preserve"> </t>
    </r>
  </si>
  <si>
    <t>rubi</t>
  </si>
  <si>
    <r>
      <rPr>
        <sz val="12"/>
        <color rgb="FF000000"/>
        <rFont val="Tahoma"/>
        <family val="2"/>
      </rPr>
      <t>Undertake Pothole Patching on selected roads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</si>
  <si>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>Conduct 2No. public education on road safety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</si>
  <si>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>Undertake mounting of speed calming infrastructure on selected  roads by end of 202</t>
    </r>
    <r>
      <rPr>
        <sz val="12"/>
        <color theme="1"/>
        <rFont val="Tahoma"/>
        <family val="2"/>
      </rPr>
      <t>5</t>
    </r>
  </si>
  <si>
    <t>Works</t>
  </si>
  <si>
    <t>Self Help projects (5%)</t>
  </si>
  <si>
    <r>
      <rPr>
        <sz val="12"/>
        <color rgb="FF000000"/>
        <rFont val="Tahoma"/>
        <family val="2"/>
      </rPr>
      <t>Procure and maintain street lights by end of 202</t>
    </r>
    <r>
      <rPr>
        <sz val="12"/>
        <color theme="1"/>
        <rFont val="Tahoma"/>
        <family val="2"/>
      </rPr>
      <t>5</t>
    </r>
  </si>
  <si>
    <t>Purchase of 200NO.  LV Poles and other materials for extension of electricity</t>
  </si>
  <si>
    <t>Fencing of Coordinating Director Bungalow/flat</t>
  </si>
  <si>
    <t>residency</t>
  </si>
  <si>
    <t>Construction of Yamfo market pavement phase 1</t>
  </si>
  <si>
    <t>YAMFO</t>
  </si>
  <si>
    <t>Health</t>
  </si>
  <si>
    <t>District Response Initiative - Malaria &amp; HIV/AIDS (0.5%)</t>
  </si>
  <si>
    <t>Support NIDs and other Goods &amp; Service activities of GHS</t>
  </si>
  <si>
    <t>Completion 1No. Maternity block at Mankraho</t>
  </si>
  <si>
    <t>Mankraho</t>
  </si>
  <si>
    <t>Education</t>
  </si>
  <si>
    <t>District Educational Fund - Sponsorship for Needy but Brilliant Students(2%)</t>
  </si>
  <si>
    <t>Support for STME, My First Day @ Sch and other Goods &amp; Service activities of GES</t>
  </si>
  <si>
    <t xml:space="preserve">Completion of 1no. 3unit KG block at Adengo </t>
  </si>
  <si>
    <t>Adengo</t>
  </si>
  <si>
    <t xml:space="preserve">Rehabilitation of delapidated MA Basic Schools </t>
  </si>
  <si>
    <t>Buokrukruwa &amp;nkwanta R/C primary</t>
  </si>
  <si>
    <t>Provision for National Days' Celebration</t>
  </si>
  <si>
    <t>WATER</t>
  </si>
  <si>
    <t>Environment</t>
  </si>
  <si>
    <t>Procurement of Sanitory Tools and Equipment</t>
  </si>
  <si>
    <t>Construction  of 1No. SKIP Slab  at Yamfo</t>
  </si>
  <si>
    <t xml:space="preserve">Logistics for the implementation of CLTS programmes  </t>
  </si>
  <si>
    <t>Acquire a final disposal site by end of 2025</t>
  </si>
  <si>
    <t>SECURITY MANAGEMENT</t>
  </si>
  <si>
    <t>Provide logistics to maintain security in the Municipality by end of 2025</t>
  </si>
  <si>
    <t>Birth and Death</t>
  </si>
  <si>
    <t>Conduct 3No. community sensitization on the need for Birth and Death registration by end of 2025</t>
  </si>
  <si>
    <t>YAMFO,BOMAA,ADROBAA</t>
  </si>
  <si>
    <t>Procure laptops and motor bike to support Birth &amp; Death activities by 2025</t>
  </si>
  <si>
    <t>NADMO</t>
  </si>
  <si>
    <t>Data collect on Disaster Prone areas</t>
  </si>
  <si>
    <t>Procurement of relief items to flood victims</t>
  </si>
  <si>
    <r>
      <rPr>
        <sz val="12"/>
        <color rgb="FF000000"/>
        <rFont val="Tahoma"/>
        <family val="2"/>
      </rPr>
      <t>Conduct monitoring on the implementation of the 202</t>
    </r>
    <r>
      <rPr>
        <sz val="12"/>
        <color theme="1"/>
        <rFont val="Tahoma"/>
        <family val="2"/>
      </rPr>
      <t xml:space="preserve">5 </t>
    </r>
    <r>
      <rPr>
        <sz val="12"/>
        <color rgb="FF000000"/>
        <rFont val="Tahoma"/>
        <family val="2"/>
      </rPr>
      <t>Disaster Preparedness and Mitigation Action Plan</t>
    </r>
  </si>
  <si>
    <t>SUB-TOTAL</t>
  </si>
  <si>
    <t>FORESTRY</t>
  </si>
  <si>
    <t>Plant 1000 trees to restore degraded forest and off-reserve areas under the Plantation Devt. Prog by end of 2025</t>
  </si>
  <si>
    <r>
      <rPr>
        <sz val="12"/>
        <color rgb="FF000000"/>
        <rFont val="Tahoma"/>
        <family val="2"/>
      </rPr>
      <t>Organize public education on environmental degradation, climate change and protection of  forest reserves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</si>
  <si>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>Conduct Anti-bush fire campaigns in all 5 zones by end of 202</t>
    </r>
    <r>
      <rPr>
        <sz val="12"/>
        <color theme="1"/>
        <rFont val="Tahoma"/>
        <family val="2"/>
      </rPr>
      <t>5</t>
    </r>
  </si>
  <si>
    <t>Form Anti-bush Fire Volunteers in schools and communities</t>
  </si>
  <si>
    <t>Contingency</t>
  </si>
  <si>
    <r>
      <rPr>
        <sz val="12"/>
        <rFont val="Tahoma"/>
        <family val="2"/>
      </rPr>
      <t xml:space="preserve">Funds to cater for eventualities and unplanned projects - Contigency                                                      </t>
    </r>
    <r>
      <rPr>
        <b/>
        <sz val="12"/>
        <rFont val="Tahoma"/>
        <family val="2"/>
      </rPr>
      <t xml:space="preserve"> </t>
    </r>
  </si>
  <si>
    <t>TOTAL</t>
  </si>
  <si>
    <t>PWD CF</t>
  </si>
  <si>
    <t>Support PWD’s on community rehabilitation in apprenticeship, trade  and train PWD’s in business management in the municipality</t>
  </si>
  <si>
    <t>Medical supports to pwds</t>
  </si>
  <si>
    <t>Educational support to Pwds</t>
  </si>
  <si>
    <t>Organise quarterly meetings with disabled persons in the Municipal</t>
  </si>
  <si>
    <t>Support for Caregivers in the municipality</t>
  </si>
  <si>
    <t>TOTAL-DACF/PWD CF</t>
  </si>
  <si>
    <t xml:space="preserve"> 2025 MP'S COMMON FUND  BUDGET </t>
  </si>
  <si>
    <t>MP's Intervention Programmes - G&amp;S</t>
  </si>
  <si>
    <t>Financial Support (Educational Expenses)</t>
  </si>
  <si>
    <t>Financial Support (Medical Expenses)</t>
  </si>
  <si>
    <t>Purchase of Constructional Materials and other assorted items for Community Support Programmes</t>
  </si>
  <si>
    <t>MP's Intervention Programmes - CAPEX</t>
  </si>
  <si>
    <t>other capital expenses</t>
  </si>
  <si>
    <t xml:space="preserve"> 2025 DPAT/DDF / DACF-RFG BUDGET  </t>
  </si>
  <si>
    <t>Capacity Biulding Grant for various categories of staff and purchase of office equipment - DPAT Vi</t>
  </si>
  <si>
    <t>Construction of 1 No. 6 Unit classroom block</t>
  </si>
  <si>
    <t>Dwenase</t>
  </si>
  <si>
    <t>Construction of Ghana Immigration Service Office at Duayaw Nkwanta</t>
  </si>
  <si>
    <t>Construction of 1No. 3 Unit Classroom Block with ancillary facility by end of 2025</t>
  </si>
  <si>
    <t>ON-GOING DPAT PROJECTS</t>
  </si>
  <si>
    <t>Completion and Installation 1No. Traffic Light at Duayaw Nkwanta(Retention)</t>
  </si>
  <si>
    <t>Nkwanta</t>
  </si>
  <si>
    <t>Completion of the construction 2No. 3 unit classroom block with ancilliary facilities</t>
  </si>
  <si>
    <t>Twabidi &amp; Adrobaa</t>
  </si>
  <si>
    <t>TOTAL DACF-RFG</t>
  </si>
  <si>
    <t>UNICEF - Social Welfare and Community Development</t>
  </si>
  <si>
    <t>Organize social educational programs in schools such as teenage pregnancy and child labour, adolescent sexual reproduction, etc.</t>
  </si>
  <si>
    <t>Organize Stakeholders’ meetings to fight against child protection and family welfare issues in the municipality</t>
  </si>
  <si>
    <t>Strengthen of Case management and family welfare issues</t>
  </si>
  <si>
    <t>linkage in Agriculture</t>
  </si>
  <si>
    <t>selected communities</t>
  </si>
  <si>
    <t>Productive Inclusive  Program</t>
  </si>
  <si>
    <t>Supply of farm Tools, Equipment for campso rehabilitation of 10Hectors of CCMI  and road construction at tanokrom -Dwumakwae</t>
  </si>
  <si>
    <t>Construction of road at Tanokrom -Dwumakwae</t>
  </si>
  <si>
    <t>tanokrom</t>
  </si>
  <si>
    <t>rehabilitation of 10Hectors coconut plantain at Campso</t>
  </si>
  <si>
    <t>campso</t>
  </si>
  <si>
    <t>Construction of  Creches and Toilet facility at Campso</t>
  </si>
  <si>
    <t>Monitoring and maintenance of safety net programme</t>
  </si>
  <si>
    <r>
      <rPr>
        <sz val="12"/>
        <color theme="1"/>
        <rFont val="Tahoma"/>
        <family val="2"/>
      </rPr>
      <t xml:space="preserve">Construction of 1 No. Small Earth Dam </t>
    </r>
    <r>
      <rPr>
        <sz val="12"/>
        <color rgb="FF000000"/>
        <rFont val="Tahoma"/>
        <family val="2"/>
      </rPr>
      <t>by end of 202</t>
    </r>
    <r>
      <rPr>
        <sz val="12"/>
        <color theme="1"/>
        <rFont val="Tahoma"/>
        <family val="2"/>
      </rPr>
      <t>5</t>
    </r>
    <r>
      <rPr>
        <sz val="12"/>
        <color rgb="FF000000"/>
        <rFont val="Tahoma"/>
        <family val="2"/>
      </rPr>
      <t xml:space="preserve">   </t>
    </r>
    <r>
      <rPr>
        <sz val="12"/>
        <color theme="1"/>
        <rFont val="Tahoma"/>
        <family val="2"/>
      </rPr>
      <t xml:space="preserve"> </t>
    </r>
  </si>
  <si>
    <t>SUB TOTAL</t>
  </si>
  <si>
    <t>WASH PROGRAMMES ( IRC)</t>
  </si>
  <si>
    <t>Organised Townhall meeting on water related activities</t>
  </si>
  <si>
    <t>Organize engagement meetings and radio sensitizations on water related activities under WASH program by end of 2025</t>
  </si>
  <si>
    <t>Conduct hand washing, sanitation, food &amp; hygiene sensitization programs in Schools by end of 2025</t>
  </si>
  <si>
    <t>Undertake sensitization on WASH program on radio, schools, health facilities and communities by end of 2025</t>
  </si>
  <si>
    <t>Embark on WASH network building campaigns by end of 2025</t>
  </si>
  <si>
    <t>2023 MID YEAR REVISED COMPOSITE BUDGET ESTIMATES</t>
  </si>
  <si>
    <t>2023 IGF BUDGET ESTIMATES</t>
  </si>
  <si>
    <t xml:space="preserve"> 2023 ESTIMATES         (GH¢)</t>
  </si>
  <si>
    <t>SUPPLEMENTARY BUDGET</t>
  </si>
  <si>
    <t>REVISED BUDGET</t>
  </si>
  <si>
    <t>12.5% SSF Contributions (IGF)</t>
  </si>
  <si>
    <t>Tier 2 Contribution</t>
  </si>
  <si>
    <t>FUEL( VISITORS)</t>
  </si>
  <si>
    <t>CANTEEN SERVICES</t>
  </si>
  <si>
    <t>DPCU Activities/meetings</t>
  </si>
  <si>
    <t>Logistical support to decentralised departments and others</t>
  </si>
  <si>
    <t>COVID-19 ACTIVITIES</t>
  </si>
  <si>
    <t>Logistics support to the fight against COVID-19</t>
  </si>
  <si>
    <t>ADENGO,RUBI,CAMPSO</t>
  </si>
  <si>
    <t>Bitumen Surfacing of Duayaw Nkwanta residency roads</t>
  </si>
  <si>
    <t xml:space="preserve">  2023 GROUND RENT / CONCESSION BUDGET</t>
  </si>
  <si>
    <t>2023              ESTIMATES          (GH¢)</t>
  </si>
  <si>
    <t>Reshaping and grading  of roads in the Municipality</t>
  </si>
  <si>
    <t>Supply of 540 dual desk to school in the municipality</t>
  </si>
  <si>
    <t>ROLLED OVER PROJECTS - ON-GOING</t>
  </si>
  <si>
    <t>Construction of 1No. Institutional Latrine (Six Seater KVIP)at Atudrobesa &amp; Bredi CHPS Compound (Retention)</t>
  </si>
  <si>
    <t>Bredi &amp; Atrudrubesa</t>
  </si>
  <si>
    <t>Contruction of 1No. 10 seater WC , Drilling and mechanization of 1no.. Borehole at SEKESS (Retention)</t>
  </si>
  <si>
    <t>SEKESS</t>
  </si>
  <si>
    <t xml:space="preserve">2023  ESTIMATES         </t>
  </si>
  <si>
    <t>Pay Utilities Charges</t>
  </si>
  <si>
    <t>12 Monthly bills</t>
  </si>
  <si>
    <t>Conduct routine quarterly maintenance and insure the official vehicle</t>
  </si>
  <si>
    <t>1 official vehicle</t>
  </si>
  <si>
    <t>Maintain office equipment and purchase of stationaries</t>
  </si>
  <si>
    <t>office computers,printers and stationaries</t>
  </si>
  <si>
    <t>Purchase fuel quaterly for the running of the official vehicles</t>
  </si>
  <si>
    <t>4 quarterly fuel purchase</t>
  </si>
  <si>
    <t>Organise monthly staff technical review meetings</t>
  </si>
  <si>
    <t>4 quarterly meetings</t>
  </si>
  <si>
    <t>Conduct routine farm and home visit by AEAs to give technical support to farmers and farmer groups</t>
  </si>
  <si>
    <t>3,744 farms and home visit conducted by 18 AEAs</t>
  </si>
  <si>
    <t>Carryout supervisory visits by MDA and MAOs</t>
  </si>
  <si>
    <t>1 MDA,6 MOAs conduct 624 supervisory visits</t>
  </si>
  <si>
    <t>Conduct PFJ field demonstration on maize,rice and vegetables</t>
  </si>
  <si>
    <t>2 demos each and field days</t>
  </si>
  <si>
    <t>Carryout yield assessment on major food crops</t>
  </si>
  <si>
    <t>2 assessment conducted</t>
  </si>
  <si>
    <t>Procurement of  Desktop Computer and accessories</t>
  </si>
  <si>
    <t>Assist Disabled persons to register under the NHIS, Identification, Registration and social planning for people with disabilities including children CWD</t>
  </si>
  <si>
    <t>Community Based Rehabilitation for the Disabled</t>
  </si>
  <si>
    <t>Train PWDs in Business Management</t>
  </si>
  <si>
    <t>Intensify Public Campaign on Disabilities( eg. The Disability Act/ Guidelines)</t>
  </si>
  <si>
    <t>Logistical support for the operation of urban road department</t>
  </si>
  <si>
    <t>Support activities of works department for project inspection  Exercise</t>
  </si>
  <si>
    <t>Stationeries and data for the department</t>
  </si>
  <si>
    <t>TOTAL GOG BUDGET</t>
  </si>
  <si>
    <t>GOG- CAPEX</t>
  </si>
  <si>
    <t>2023 DACF ASSEMBLY BUDGET</t>
  </si>
  <si>
    <t xml:space="preserve">Internal Audit  and Audit Report Implementation  Committee Activities </t>
  </si>
  <si>
    <t>Support DPCU Activities</t>
  </si>
  <si>
    <t>Maintenance and Repairs of Official Monitoring vehicles</t>
  </si>
  <si>
    <t xml:space="preserve">Petitioning  of Office Block and Minor Rehabilitation Work at the Old Assembly Building </t>
  </si>
  <si>
    <t>Maintenance of Residential &amp; Office Accomodation,Drains and existing market facilities</t>
  </si>
  <si>
    <t>Furnishing of Assembly Conference Hall</t>
  </si>
  <si>
    <t>Logistics support to the Department of Agric</t>
  </si>
  <si>
    <t>Support Government Priority Programmes under Agric Development (PERD,DCAT&amp; PFFJ)</t>
  </si>
  <si>
    <t>Street Naming &amp; property addressing and maintenance of old works</t>
  </si>
  <si>
    <t>Trade &amp; Industry</t>
  </si>
  <si>
    <t>Logistical Support for the Operations of the BAC</t>
  </si>
  <si>
    <t>Small Business Management Training</t>
  </si>
  <si>
    <t>Technical Training in Welding and Fabrications</t>
  </si>
  <si>
    <t>Group Development Training in Group Dynamics</t>
  </si>
  <si>
    <t>Business Plans Preparation</t>
  </si>
  <si>
    <t xml:space="preserve">Technical Training in Soap Making </t>
  </si>
  <si>
    <t>Logistical Support for the Operations of the Urban Roads Dep't</t>
  </si>
  <si>
    <t>Municpal Office</t>
  </si>
  <si>
    <t xml:space="preserve">Maintenance of Street Lights </t>
  </si>
  <si>
    <t>Purchase of LV Poles and other materials for extension of electricity</t>
  </si>
  <si>
    <t>Constructiong of 1No. Culvet and upgrading of Adengo road</t>
  </si>
  <si>
    <t>Adongo</t>
  </si>
  <si>
    <t xml:space="preserve">Construction of 1no. 3unit KG block at Adengo </t>
  </si>
  <si>
    <t>Water</t>
  </si>
  <si>
    <t xml:space="preserve">Repairs and Maintenance of Existing Boreholes </t>
  </si>
  <si>
    <t>Logistics for DWST Activities</t>
  </si>
  <si>
    <t>Logistics for Environmental Health Activities</t>
  </si>
  <si>
    <t>Evacuation of refuse dump at Koforidua</t>
  </si>
  <si>
    <t>Koforidua</t>
  </si>
  <si>
    <t xml:space="preserve">Construction  of 1No. 2-Skip Pads  </t>
  </si>
  <si>
    <t xml:space="preserve">Logistics for the fight against COVID-19 </t>
  </si>
  <si>
    <t>Social Welfare/Com'ty Dev't</t>
  </si>
  <si>
    <t>Logistics support to Social Welfare &amp; Community Development Department</t>
  </si>
  <si>
    <t>Office of the Department</t>
  </si>
  <si>
    <t>Equip PWDs with employable Skills</t>
  </si>
  <si>
    <t>Purchase of 2No. Motor bikes for the Ghana Police Service</t>
  </si>
  <si>
    <t>Municipal Police Command</t>
  </si>
  <si>
    <t>Maintenance of Peace and Security in the Municipality</t>
  </si>
  <si>
    <t>Logistics support to Birth and Death Department</t>
  </si>
  <si>
    <t>Contigency</t>
  </si>
  <si>
    <t>Disaster Prevention and Management and Natural Resource Conservation and Management</t>
  </si>
  <si>
    <t xml:space="preserve"> 2023 MP'S COMMON FUND  BUDGET </t>
  </si>
  <si>
    <t>2023           ESTIMATES(GH¢)</t>
  </si>
  <si>
    <t>Project monitoring</t>
  </si>
  <si>
    <t>Construction of storm drain at Duayaw Nkwanta Zongo</t>
  </si>
  <si>
    <t xml:space="preserve"> 2023 DPAT/DDF / DACF-RFG BUDGET  </t>
  </si>
  <si>
    <t>2023 ESTIMATES (GH¢)</t>
  </si>
  <si>
    <t>Construction 1No. 10 seater toilet facility at Terchire</t>
  </si>
  <si>
    <t>Terchire</t>
  </si>
  <si>
    <t>Procurement of computers and accessories</t>
  </si>
  <si>
    <t>TNMA</t>
  </si>
  <si>
    <t>Extension of electricity to industrial area by M/S Washdan company Ltd</t>
  </si>
  <si>
    <t>Drilling of 4No. Boreholes fitted with hand pump at Yaw Nyarko, Atudrubesa CHPs, Mpensembi, &amp; Nkwadwofobehu</t>
  </si>
  <si>
    <t>Yaw Nyarko, Atudrubesa, Mpensembi, &amp; Nkwadwofobehu</t>
  </si>
  <si>
    <t xml:space="preserve">Completion of 2unit KG block with Ancillary facilities at Tanoso Presby </t>
  </si>
  <si>
    <t>Tanoso</t>
  </si>
  <si>
    <t>2023 MAG BUDGET</t>
  </si>
  <si>
    <t>ESTIMATES (GH¢)</t>
  </si>
  <si>
    <t>Conduct Field Visits and Supervision Exercises</t>
  </si>
  <si>
    <t>Establish Demonstration Farms for AgricTech Dissermination purposes</t>
  </si>
  <si>
    <t>Organised Zonal/RELC/Technical Meetings</t>
  </si>
  <si>
    <t>Undertake various Sensitization/Awareness Creation/Training Programmes</t>
  </si>
  <si>
    <t>Maintenance/Running of Official Vehicless</t>
  </si>
  <si>
    <t>Logistics for Mun. Agric Dev't Unit Operations</t>
  </si>
  <si>
    <t>Activities geared towards the Implementation of the Gov't Flagship Projects/Programmes in Agric</t>
  </si>
  <si>
    <t>Support Veterinary Services in the Municipality</t>
  </si>
  <si>
    <t>Conduct Market Surveys in food prices among others</t>
  </si>
  <si>
    <t>Disease Control in Plants</t>
  </si>
  <si>
    <t>District wide</t>
  </si>
  <si>
    <t>Acqua Culture</t>
  </si>
  <si>
    <t>TOTAL MAG</t>
  </si>
  <si>
    <t>Increase awareness on the effect of child labour and worst forms of child labour</t>
  </si>
  <si>
    <t>Bomaa, Dwenase, Subonpang</t>
  </si>
  <si>
    <t>Education of Sexual and Gender based violence</t>
  </si>
  <si>
    <t>Nkwanta Bisa, Yamfo, Susuanso, Adrobaa</t>
  </si>
  <si>
    <t>Formation and Training of Child protection committee in Eight(8) communities</t>
  </si>
  <si>
    <t>Tanoso, Duayaw Nkwanta,Terchire,  Asukese,Afrisipa, Buokrukruwa,Adongo &amp; Subonpang</t>
  </si>
  <si>
    <t>Increase awareness on adolescent pregnancy and child marriage</t>
  </si>
  <si>
    <t>Bommoden, Subriso</t>
  </si>
  <si>
    <t>Writing of SER and monitoring of probationest</t>
  </si>
  <si>
    <t>Municipal Wide</t>
  </si>
  <si>
    <t>Monitoring of vulnerable groups (LEAP, PWDs) on inactive NHIS cards, malnutrition and children without birth registration</t>
  </si>
  <si>
    <t>Climate change programmes</t>
  </si>
  <si>
    <t>Labour intensive public works programmes</t>
  </si>
  <si>
    <t>Supply of farm Tools, Equipment and Materials</t>
  </si>
  <si>
    <t>Survey and demarcation of land at 3 sites</t>
  </si>
  <si>
    <t>Supply of Coconut and oil palm seedlings and viable seeds</t>
  </si>
  <si>
    <t>TOTAL DONOR</t>
  </si>
  <si>
    <t xml:space="preserve">   </t>
  </si>
  <si>
    <t xml:space="preserve">GRAND- TOTAL </t>
  </si>
  <si>
    <t xml:space="preserve">APPROVED 2025 </t>
  </si>
  <si>
    <t>2025 MID YEAR REVIEW OF COMPOSITE BUDGET ESTIMATES</t>
  </si>
  <si>
    <t>APPROVED BUDGET</t>
  </si>
  <si>
    <t>Construction 1No. 2 semi-detached staff bungalow for heads of departments</t>
  </si>
  <si>
    <t xml:space="preserve">2025  APPROVED        </t>
  </si>
  <si>
    <r>
      <t>Organize MPCU and Budget Committee and Plan Review meetings by end of 202</t>
    </r>
    <r>
      <rPr>
        <sz val="12"/>
        <color theme="1"/>
        <rFont val="Tahoma"/>
        <family val="2"/>
      </rPr>
      <t>5</t>
    </r>
  </si>
  <si>
    <r>
      <t>Conduct sensitization and awareness creation on Development Controls and Permitting by end of 202</t>
    </r>
    <r>
      <rPr>
        <sz val="12"/>
        <color theme="1"/>
        <rFont val="Tahoma"/>
        <family val="2"/>
      </rPr>
      <t>5</t>
    </r>
  </si>
  <si>
    <t>Public Education, Revenue Task Force activities, Monitoring &amp; Motivation of Collectors and Other RIAP Activities</t>
  </si>
  <si>
    <t>Field works/ monitoring for internal audit unit</t>
  </si>
  <si>
    <t>Reshaping and grading of roads in the Municipality</t>
  </si>
  <si>
    <t>Prepare of 2026-2029 District Medium Term Development Plan(DMTDP) &amp; MPCU Activities</t>
  </si>
  <si>
    <t xml:space="preserve">Conduct Monitoring and Evaluation activities </t>
  </si>
  <si>
    <t>Furnishing of Assembly offices</t>
  </si>
  <si>
    <t>Support to National Anniversary Celebrations (Independence Day, Farmers Day)</t>
  </si>
  <si>
    <t xml:space="preserve">District Response Initiative - Malaria &amp; HIV/AIDS </t>
  </si>
  <si>
    <t>Sponsorship for Brillant students in Engineering, Medicine and other Mining Engineering courses in the Municipality</t>
  </si>
  <si>
    <t>ADMINISTRATION (5%)</t>
  </si>
  <si>
    <t>2025 REVISED DACF ASSEMBLY BUDGET</t>
  </si>
  <si>
    <t>Construction of 1No. 3-Unit classroom Block with Office Store,Staff common room and other Facilities at Koroforum</t>
  </si>
  <si>
    <t>Koroforum</t>
  </si>
  <si>
    <t>Construction of 1No. 6 -unit classroom block with ancillary facilities at Bomaa Islamic JHS</t>
  </si>
  <si>
    <t>BOMAA</t>
  </si>
  <si>
    <t>Construction of 1No. 2-Unit Standard KG classroom Block with other Facilities at Kotwe</t>
  </si>
  <si>
    <t>KOTWE</t>
  </si>
  <si>
    <t>Drilling and Mechanisation of 1No. Borehole at Baffoekrom</t>
  </si>
  <si>
    <t>Baffoekrom</t>
  </si>
  <si>
    <t>Training of SWNT Members and repairs of broken down boreholes</t>
  </si>
  <si>
    <t>Drilling and Mechanisation of 1No. Borehole at Susuanso</t>
  </si>
  <si>
    <t>Susuanso</t>
  </si>
  <si>
    <t>Drilling and Mechanisation of 1No. Borehole at Prabonso</t>
  </si>
  <si>
    <t>Prabonso</t>
  </si>
  <si>
    <t>Drilling and Mechanisation of 1No. Borehole at Yamfo</t>
  </si>
  <si>
    <t>Yamfo</t>
  </si>
  <si>
    <t>Drilling and Mechanisation of 1No. Borehole at Bomaa</t>
  </si>
  <si>
    <t>Bomaa</t>
  </si>
  <si>
    <t>Drilling and Mechanisation of 1No. Borehole at Duayaw Nkwanta</t>
  </si>
  <si>
    <t>Drilling and Mechanisation of 1No. Borehole at Rubi CHPs</t>
  </si>
  <si>
    <t>Rubi CHPs</t>
  </si>
  <si>
    <t>Drilling and Mechanisation of 1No. Borehole at Twewaaho</t>
  </si>
  <si>
    <t>Twewaaho</t>
  </si>
  <si>
    <t>Drilling and Mechanisation of 1No. Borehole at Kwasi Ntumi</t>
  </si>
  <si>
    <t>Kwasi Ntumi</t>
  </si>
  <si>
    <t>Drilling and Mechanisation of 1No. Borehole at Assen Town</t>
  </si>
  <si>
    <t>Assen Town</t>
  </si>
  <si>
    <t>Drilling and Mechanisation of 1No. Borehole at Tanoano</t>
  </si>
  <si>
    <t>Tanoano</t>
  </si>
  <si>
    <t>Drilling and Mechanisation of 1No. Borehole at Dwenase</t>
  </si>
  <si>
    <t>Construction and Furnishing of 1No. CHPs Compound  at Ahyiayem</t>
  </si>
  <si>
    <t>Ahyiayem</t>
  </si>
  <si>
    <t>Construction and Furnishing of 1No. CHPs Compound at Nsuapim</t>
  </si>
  <si>
    <t>Nsuapim</t>
  </si>
  <si>
    <t>Organize monthly communal labour to mark the celebration of National Sanitation Days</t>
  </si>
  <si>
    <t>Routine Management of Final Disposal Sites</t>
  </si>
  <si>
    <t>Evacuation of 2No. Refuse Dump in the Municipality</t>
  </si>
  <si>
    <t>Procurement of 2No. Communinal Containers in 2  Rural Communities</t>
  </si>
  <si>
    <t xml:space="preserve">Support Rural Communities to Construction for the Household Toilets under the  CLTS programmes </t>
  </si>
  <si>
    <t xml:space="preserve">Fumigation of Markets and other Public Institutions in the Municipality </t>
  </si>
  <si>
    <t>Construction of 12-WC Toilet facility at Duayaw Nkwanta magazine</t>
  </si>
  <si>
    <t>GOVERNMENT FLAGSHIP PROJECTS</t>
  </si>
  <si>
    <t>Construction of Modern Market at Duayaw Nkwanta  for 24 Hour Economy</t>
  </si>
  <si>
    <t>DUAYAW NKWANTA</t>
  </si>
  <si>
    <t>SUB- TOTAL</t>
  </si>
  <si>
    <t>SCHOOL FURNITURE</t>
  </si>
  <si>
    <t xml:space="preserve">Procurement of 500No.Dual Desk for JHS in the Municipality </t>
  </si>
  <si>
    <t xml:space="preserve">Procurement of 200No. Hexagonal Desk for KG in the Municipality </t>
  </si>
  <si>
    <t xml:space="preserve">Procurement of 1000No. Mono Desk for SHS in the Municipality </t>
  </si>
  <si>
    <t>Procurement of 300No. Teachers Tables and Chairs for Basic School teachers in the Municipality</t>
  </si>
  <si>
    <t>Procurement of 100No. Standard Student Cupboard for Basic School in the Municipality</t>
  </si>
  <si>
    <t>COMPLETION OF LEGACY PROJECTS</t>
  </si>
  <si>
    <t>DACF PROJECTS</t>
  </si>
  <si>
    <t xml:space="preserve">Completion of 1No. 3unit KG block at Adongo </t>
  </si>
  <si>
    <t>Completion of 1No. Maternity block at Mankraho</t>
  </si>
  <si>
    <t>Fencing MCD Bungalow</t>
  </si>
  <si>
    <t xml:space="preserve">Duayaw Nkwanta  </t>
  </si>
  <si>
    <t>Completion of Electrification at Duayaw Nkwanta Magazine</t>
  </si>
  <si>
    <t>Renovation of Semi-Detached Bungalow for Budget  and Planning officer</t>
  </si>
  <si>
    <t xml:space="preserve">Abuom-Residency </t>
  </si>
  <si>
    <t>MIDDLE BELT PROJECTS</t>
  </si>
  <si>
    <t>Renovation of 3No. Toilet facilities at Yamfo, Susuanho and Duayaw Nkwanta</t>
  </si>
  <si>
    <t>Yamfo, Susuanso &amp; Duayaw Nkwanta</t>
  </si>
  <si>
    <t>Renovation  of 2No.6-unit classroom block at Tanoso and Susuanso Presby Basic School</t>
  </si>
  <si>
    <t>Tanoso &amp; Susuanso</t>
  </si>
  <si>
    <t>Renovation of 1No.Durbar Grounds at Adrobaa</t>
  </si>
  <si>
    <t>Adrobaa</t>
  </si>
  <si>
    <t>Renovation  of 2No.3-Unit classroom blocks</t>
  </si>
  <si>
    <t>ENVIRONMENTAL SANITATION</t>
  </si>
  <si>
    <t>Sanitation Improvement Package (SIP)</t>
  </si>
  <si>
    <t>EDUCATION</t>
  </si>
  <si>
    <t>HEALTH FACILITIES</t>
  </si>
  <si>
    <t xml:space="preserve">NALAG Contributions and other sub-structures </t>
  </si>
  <si>
    <t>Mankranho</t>
  </si>
  <si>
    <t>Binchem</t>
  </si>
  <si>
    <t>Monitoring of WASH activities</t>
  </si>
  <si>
    <t>Household Items</t>
  </si>
  <si>
    <t xml:space="preserve">  2025 GROUND RENT / MINERAL ROYALTIES BUDGET</t>
  </si>
  <si>
    <t xml:space="preserve">2025 DRAFT MID YEAR COMPOSITE BUDGET </t>
  </si>
  <si>
    <t>N</t>
  </si>
  <si>
    <t>Duayaw Nkwanta Isamic &amp; Bomaa Presby</t>
  </si>
  <si>
    <t>Procurement &amp; installation of clock-in system and Plant</t>
  </si>
  <si>
    <t>GOG - ASSEMBLY MEMBERS ALLOWANCES</t>
  </si>
  <si>
    <t>COMPENSATION FOR ASSEMBLY MEMBERS</t>
  </si>
  <si>
    <t>Health Screening and Blood Donation</t>
  </si>
  <si>
    <t>Support For Sporting Activities(Gala, Inter-Community) etc</t>
  </si>
  <si>
    <t xml:space="preserve">Construction  of 20No. Boreholes across the Constituency </t>
  </si>
  <si>
    <t>Provision Of School Furniture</t>
  </si>
  <si>
    <t>Social Support for the Less Privileged</t>
  </si>
  <si>
    <t>Official Celebrations-XMAS, CAROL NIGHTS</t>
  </si>
  <si>
    <t>Drainage</t>
  </si>
  <si>
    <t>Renovation of Tanoso Health centre</t>
  </si>
  <si>
    <t>Drilling of 8No. Boreholes in Tanoso</t>
  </si>
  <si>
    <t>Construction of directors bungalow at Tanoso</t>
  </si>
  <si>
    <t>APPROVED BUDGET 25</t>
  </si>
  <si>
    <t>ESTIMATES 2026</t>
  </si>
  <si>
    <t>ADM</t>
  </si>
  <si>
    <t>24HOUR</t>
  </si>
  <si>
    <t>SANITATION</t>
  </si>
  <si>
    <t>LEGACY</t>
  </si>
  <si>
    <t>%</t>
  </si>
  <si>
    <t>Renovation of 3No. Toilet facilities at Yamfo, Susuanso and Duayaw Nkwanta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</si>
</sst>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72">
    <font>
      <sz val="11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b/>
      <sz val="18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rgb="FFFF0000"/>
      <name val="Tahoma"/>
      <family val="2"/>
    </font>
    <font>
      <sz val="10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2"/>
      <color theme="1"/>
      <name val="Tahoma"/>
      <family val="2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ahoma"/>
      <family val="2"/>
    </font>
    <font>
      <sz val="12"/>
      <color rgb="FF000000"/>
      <name val="Tahoma"/>
      <family val="2"/>
    </font>
    <font>
      <b/>
      <sz val="14"/>
      <name val="Tahoma"/>
      <family val="2"/>
    </font>
    <font>
      <sz val="14"/>
      <color rgb="FF000000"/>
      <name val="Tahoma"/>
      <family val="2"/>
    </font>
    <font>
      <sz val="14"/>
      <name val="Tahoma"/>
      <family val="2"/>
    </font>
    <font>
      <b/>
      <sz val="14"/>
      <color rgb="FFFF0000"/>
      <name val="Tahoma"/>
      <family val="2"/>
    </font>
    <font>
      <sz val="10"/>
      <color rgb="FF000000"/>
      <name val="Tahoma"/>
      <family val="2"/>
    </font>
    <font>
      <b/>
      <sz val="10"/>
      <color rgb="FFFF0000"/>
      <name val="Tahoma"/>
      <family val="2"/>
    </font>
    <font>
      <sz val="16"/>
      <color rgb="FF000000"/>
      <name val="Tahoma"/>
      <family val="2"/>
    </font>
    <font>
      <b/>
      <sz val="16"/>
      <name val="Tahoma"/>
      <family val="2"/>
    </font>
    <font>
      <b/>
      <sz val="16"/>
      <color rgb="FFFF0000"/>
      <name val="Tahoma"/>
      <family val="2"/>
    </font>
    <font>
      <sz val="16"/>
      <name val="Tahoma"/>
      <family val="2"/>
    </font>
    <font>
      <sz val="16"/>
      <color theme="1"/>
      <name val="Tahoma"/>
      <family val="2"/>
    </font>
    <font>
      <b/>
      <sz val="24"/>
      <color theme="1"/>
      <name val="Tahoma"/>
      <family val="2"/>
    </font>
    <font>
      <b/>
      <sz val="12"/>
      <color rgb="FFFF0000"/>
      <name val="Arial Black"/>
      <family val="2"/>
    </font>
    <font>
      <b/>
      <sz val="18"/>
      <color rgb="FF000000"/>
      <name val="Times New Roman"/>
      <family val="1"/>
    </font>
    <font>
      <sz val="14"/>
      <color theme="1"/>
      <name val="Tahoma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0"/>
      <color theme="1"/>
      <name val="Tahoma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24"/>
      <name val="Times New Roman"/>
      <family val="1"/>
    </font>
    <font>
      <b/>
      <sz val="12"/>
      <color theme="1"/>
      <name val="Arial Black"/>
      <family val="2"/>
    </font>
    <font>
      <b/>
      <sz val="16"/>
      <color rgb="FF000000"/>
      <name val="Times New Roman"/>
      <family val="1"/>
    </font>
    <font>
      <b/>
      <sz val="11"/>
      <color rgb="FFFF0000"/>
      <name val="Tahoma"/>
      <family val="2"/>
    </font>
    <font>
      <sz val="18"/>
      <color theme="1"/>
      <name val="Tahoma"/>
      <family val="2"/>
    </font>
    <font>
      <sz val="18"/>
      <color rgb="FF000000"/>
      <name val="Tahoma"/>
      <family val="2"/>
    </font>
    <font>
      <sz val="18"/>
      <name val="Tahoma"/>
      <family val="2"/>
    </font>
    <font>
      <b/>
      <sz val="18"/>
      <name val="Tahoma"/>
      <family val="2"/>
    </font>
    <font>
      <b/>
      <sz val="18"/>
      <color rgb="FF000000"/>
      <name val="Tahoma"/>
      <family val="2"/>
    </font>
    <font>
      <sz val="12"/>
      <name val="Arial Narrow"/>
      <family val="2"/>
    </font>
    <font>
      <b/>
      <sz val="12"/>
      <color rgb="FFFF0000"/>
      <name val="Book Antiqua"/>
      <family val="1"/>
    </font>
    <font>
      <b/>
      <sz val="12"/>
      <color rgb="FFFF0000"/>
      <name val="Calibri"/>
      <family val="2"/>
      <scheme val="minor"/>
    </font>
    <font>
      <b/>
      <strike/>
      <sz val="12"/>
      <name val="Tahoma"/>
      <family val="2"/>
    </font>
    <font>
      <sz val="11"/>
      <color theme="1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name val="Arial Narrow"/>
      <family val="2"/>
    </font>
    <font>
      <sz val="12"/>
      <color rgb="FF000000"/>
      <name val="Calibri"/>
      <family val="2"/>
    </font>
    <font>
      <sz val="12"/>
      <color rgb="FF000000"/>
      <name val="Book Antiqua"/>
      <family val="1"/>
    </font>
    <font>
      <sz val="12"/>
      <name val="Book Antiqua"/>
      <family val="1"/>
    </font>
    <font>
      <sz val="12"/>
      <color rgb="FF000000"/>
      <name val="Arial Narrow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Tahoma"/>
      <family val="2"/>
    </font>
    <font>
      <b/>
      <sz val="20"/>
      <name val="Tahoma"/>
      <family val="2"/>
    </font>
    <font>
      <b/>
      <sz val="20"/>
      <color theme="1"/>
      <name val="Tahoma"/>
      <family val="2"/>
    </font>
    <font>
      <sz val="7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53" fillId="0" borderId="0" applyFont="0" applyFill="0" applyBorder="0" applyAlignment="0" applyProtection="0"/>
  </cellStyleXfs>
  <cellXfs count="524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164" fontId="5" fillId="2" borderId="3" xfId="1" applyFont="1" applyFill="1" applyBorder="1" applyAlignment="1" applyProtection="1">
      <alignment vertical="center"/>
    </xf>
    <xf numFmtId="164" fontId="5" fillId="2" borderId="4" xfId="1" applyFont="1" applyFill="1" applyBorder="1" applyAlignment="1" applyProtection="1">
      <alignment vertical="center"/>
    </xf>
    <xf numFmtId="0" fontId="5" fillId="2" borderId="3" xfId="0" applyFont="1" applyFill="1" applyBorder="1" applyAlignment="1">
      <alignment vertical="center" wrapText="1"/>
    </xf>
    <xf numFmtId="164" fontId="7" fillId="2" borderId="4" xfId="1" applyFont="1" applyFill="1" applyBorder="1" applyAlignment="1" applyProtection="1">
      <alignment vertical="center"/>
    </xf>
    <xf numFmtId="164" fontId="7" fillId="2" borderId="3" xfId="1" applyFont="1" applyFill="1" applyBorder="1" applyAlignment="1" applyProtection="1">
      <alignment vertical="center"/>
    </xf>
    <xf numFmtId="164" fontId="8" fillId="2" borderId="3" xfId="1" applyFont="1" applyFill="1" applyBorder="1" applyAlignment="1" applyProtection="1">
      <alignment horizontal="left" wrapText="1"/>
    </xf>
    <xf numFmtId="164" fontId="6" fillId="2" borderId="3" xfId="1" applyFont="1" applyFill="1" applyBorder="1" applyAlignment="1" applyProtection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wrapText="1"/>
    </xf>
    <xf numFmtId="0" fontId="9" fillId="2" borderId="4" xfId="0" applyFont="1" applyFill="1" applyBorder="1"/>
    <xf numFmtId="0" fontId="5" fillId="2" borderId="3" xfId="0" applyFont="1" applyFill="1" applyBorder="1" applyAlignment="1">
      <alignment horizontal="left" vertical="center" wrapText="1"/>
    </xf>
    <xf numFmtId="164" fontId="9" fillId="2" borderId="4" xfId="1" applyFont="1" applyFill="1" applyBorder="1" applyAlignment="1">
      <alignment vertical="center"/>
    </xf>
    <xf numFmtId="164" fontId="10" fillId="2" borderId="4" xfId="1" applyFont="1" applyFill="1" applyBorder="1" applyAlignment="1">
      <alignment vertical="center"/>
    </xf>
    <xf numFmtId="164" fontId="10" fillId="2" borderId="4" xfId="1" applyFont="1" applyFill="1" applyBorder="1"/>
    <xf numFmtId="164" fontId="11" fillId="2" borderId="4" xfId="1" applyFont="1" applyFill="1" applyBorder="1" applyAlignment="1">
      <alignment vertical="center"/>
    </xf>
    <xf numFmtId="164" fontId="6" fillId="2" borderId="4" xfId="1" applyFont="1" applyFill="1" applyBorder="1" applyAlignment="1" applyProtection="1">
      <alignment vertical="center"/>
    </xf>
    <xf numFmtId="164" fontId="12" fillId="2" borderId="4" xfId="1" applyFont="1" applyFill="1" applyBorder="1" applyAlignment="1" applyProtection="1">
      <alignment vertical="center"/>
    </xf>
    <xf numFmtId="0" fontId="5" fillId="2" borderId="3" xfId="0" applyFont="1" applyFill="1" applyBorder="1" applyAlignment="1">
      <alignment vertical="top" wrapText="1"/>
    </xf>
    <xf numFmtId="164" fontId="5" fillId="2" borderId="4" xfId="1" applyFont="1" applyFill="1" applyBorder="1" applyAlignment="1" applyProtection="1"/>
    <xf numFmtId="164" fontId="13" fillId="2" borderId="4" xfId="1" applyFont="1" applyFill="1" applyBorder="1" applyAlignment="1" applyProtection="1"/>
    <xf numFmtId="0" fontId="5" fillId="2" borderId="6" xfId="0" applyFont="1" applyFill="1" applyBorder="1" applyAlignment="1">
      <alignment vertical="center" wrapText="1"/>
    </xf>
    <xf numFmtId="0" fontId="9" fillId="2" borderId="3" xfId="0" applyFont="1" applyFill="1" applyBorder="1"/>
    <xf numFmtId="164" fontId="7" fillId="2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center"/>
    </xf>
    <xf numFmtId="164" fontId="14" fillId="2" borderId="3" xfId="1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wrapText="1"/>
    </xf>
    <xf numFmtId="164" fontId="5" fillId="2" borderId="4" xfId="1" applyFont="1" applyFill="1" applyBorder="1" applyAlignment="1" applyProtection="1">
      <alignment horizontal="center" vertical="center"/>
    </xf>
    <xf numFmtId="164" fontId="15" fillId="2" borderId="0" xfId="1" applyFont="1" applyFill="1"/>
    <xf numFmtId="0" fontId="16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wrapText="1"/>
    </xf>
    <xf numFmtId="164" fontId="6" fillId="2" borderId="4" xfId="1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>
      <alignment horizontal="left" vertical="center" wrapText="1"/>
    </xf>
    <xf numFmtId="164" fontId="16" fillId="2" borderId="4" xfId="1" applyFont="1" applyFill="1" applyBorder="1" applyAlignment="1" applyProtection="1">
      <alignment horizontal="center" vertical="center"/>
    </xf>
    <xf numFmtId="0" fontId="17" fillId="2" borderId="3" xfId="0" applyFont="1" applyFill="1" applyBorder="1" applyAlignment="1">
      <alignment vertical="center" wrapText="1"/>
    </xf>
    <xf numFmtId="164" fontId="17" fillId="2" borderId="4" xfId="1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5" fillId="2" borderId="3" xfId="0" applyFont="1" applyFill="1" applyBorder="1"/>
    <xf numFmtId="164" fontId="17" fillId="2" borderId="4" xfId="1" applyFont="1" applyFill="1" applyBorder="1" applyAlignment="1" applyProtection="1">
      <alignment vertical="center"/>
    </xf>
    <xf numFmtId="0" fontId="7" fillId="2" borderId="3" xfId="0" applyFont="1" applyFill="1" applyBorder="1"/>
    <xf numFmtId="164" fontId="7" fillId="2" borderId="4" xfId="0" applyNumberFormat="1" applyFont="1" applyFill="1" applyBorder="1"/>
    <xf numFmtId="164" fontId="7" fillId="2" borderId="3" xfId="1" applyFont="1" applyFill="1" applyBorder="1" applyAlignment="1" applyProtection="1"/>
    <xf numFmtId="0" fontId="15" fillId="2" borderId="8" xfId="0" applyFont="1" applyFill="1" applyBorder="1"/>
    <xf numFmtId="164" fontId="18" fillId="2" borderId="8" xfId="0" applyNumberFormat="1" applyFont="1" applyFill="1" applyBorder="1"/>
    <xf numFmtId="164" fontId="18" fillId="2" borderId="9" xfId="0" applyNumberFormat="1" applyFont="1" applyFill="1" applyBorder="1"/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/>
    </xf>
    <xf numFmtId="164" fontId="5" fillId="2" borderId="3" xfId="1" applyFont="1" applyFill="1" applyBorder="1" applyAlignment="1" applyProtection="1">
      <alignment horizontal="left" wrapText="1"/>
    </xf>
    <xf numFmtId="164" fontId="5" fillId="2" borderId="4" xfId="1" applyFont="1" applyFill="1" applyBorder="1" applyAlignment="1" applyProtection="1">
      <alignment horizontal="left" wrapText="1"/>
    </xf>
    <xf numFmtId="164" fontId="5" fillId="2" borderId="3" xfId="1" applyFont="1" applyFill="1" applyBorder="1" applyAlignment="1" applyProtection="1"/>
    <xf numFmtId="0" fontId="6" fillId="2" borderId="3" xfId="0" applyFont="1" applyFill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3" xfId="1" applyFont="1" applyFill="1" applyBorder="1" applyAlignment="1" applyProtection="1">
      <alignment horizontal="left" vertical="center" wrapText="1"/>
    </xf>
    <xf numFmtId="0" fontId="21" fillId="2" borderId="3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left"/>
    </xf>
    <xf numFmtId="0" fontId="22" fillId="2" borderId="3" xfId="0" applyFont="1" applyFill="1" applyBorder="1"/>
    <xf numFmtId="0" fontId="22" fillId="2" borderId="4" xfId="0" applyFont="1" applyFill="1" applyBorder="1"/>
    <xf numFmtId="164" fontId="22" fillId="2" borderId="3" xfId="1" applyFont="1" applyFill="1" applyBorder="1" applyAlignment="1" applyProtection="1">
      <alignment horizontal="left" wrapText="1"/>
    </xf>
    <xf numFmtId="0" fontId="19" fillId="2" borderId="3" xfId="0" applyFont="1" applyFill="1" applyBorder="1" applyAlignment="1">
      <alignment horizontal="left" wrapText="1"/>
    </xf>
    <xf numFmtId="164" fontId="22" fillId="2" borderId="4" xfId="1" applyFont="1" applyFill="1" applyBorder="1" applyAlignment="1" applyProtection="1">
      <alignment horizontal="left" wrapText="1"/>
    </xf>
    <xf numFmtId="0" fontId="19" fillId="2" borderId="3" xfId="0" applyFont="1" applyFill="1" applyBorder="1" applyAlignment="1">
      <alignment horizontal="left" vertical="top" wrapText="1"/>
    </xf>
    <xf numFmtId="164" fontId="20" fillId="2" borderId="3" xfId="1" applyFont="1" applyFill="1" applyBorder="1" applyAlignment="1" applyProtection="1">
      <alignment horizontal="left" wrapText="1"/>
    </xf>
    <xf numFmtId="164" fontId="20" fillId="2" borderId="4" xfId="1" applyFont="1" applyFill="1" applyBorder="1" applyAlignment="1" applyProtection="1">
      <alignment horizontal="left" wrapText="1"/>
    </xf>
    <xf numFmtId="0" fontId="6" fillId="2" borderId="3" xfId="0" applyFont="1" applyFill="1" applyBorder="1" applyAlignment="1">
      <alignment horizontal="left"/>
    </xf>
    <xf numFmtId="164" fontId="23" fillId="2" borderId="4" xfId="1" applyFont="1" applyFill="1" applyBorder="1" applyAlignment="1" applyProtection="1">
      <alignment horizontal="left" wrapText="1"/>
    </xf>
    <xf numFmtId="0" fontId="22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 wrapText="1"/>
    </xf>
    <xf numFmtId="0" fontId="22" fillId="2" borderId="3" xfId="0" applyFont="1" applyFill="1" applyBorder="1" applyAlignment="1">
      <alignment horizontal="left"/>
    </xf>
    <xf numFmtId="164" fontId="23" fillId="2" borderId="3" xfId="1" applyFont="1" applyFill="1" applyBorder="1" applyAlignment="1" applyProtection="1">
      <alignment horizontal="left" wrapText="1"/>
    </xf>
    <xf numFmtId="0" fontId="20" fillId="2" borderId="3" xfId="0" applyFont="1" applyFill="1" applyBorder="1" applyAlignment="1">
      <alignment horizontal="left" wrapText="1"/>
    </xf>
    <xf numFmtId="0" fontId="2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wrapText="1"/>
    </xf>
    <xf numFmtId="164" fontId="25" fillId="2" borderId="3" xfId="1" applyFont="1" applyFill="1" applyBorder="1" applyAlignment="1" applyProtection="1">
      <alignment horizontal="left" wrapText="1"/>
    </xf>
    <xf numFmtId="164" fontId="4" fillId="2" borderId="4" xfId="1" applyFont="1" applyFill="1" applyBorder="1" applyAlignment="1" applyProtection="1">
      <alignment horizontal="left" wrapText="1"/>
    </xf>
    <xf numFmtId="164" fontId="4" fillId="2" borderId="3" xfId="1" applyFont="1" applyFill="1" applyBorder="1" applyAlignment="1" applyProtection="1">
      <alignment horizontal="left" wrapText="1"/>
    </xf>
    <xf numFmtId="0" fontId="26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left" wrapText="1"/>
    </xf>
    <xf numFmtId="164" fontId="28" fillId="2" borderId="3" xfId="1" applyFont="1" applyFill="1" applyBorder="1" applyAlignment="1" applyProtection="1">
      <alignment horizontal="left" wrapText="1"/>
    </xf>
    <xf numFmtId="164" fontId="27" fillId="2" borderId="4" xfId="1" applyFont="1" applyFill="1" applyBorder="1" applyAlignment="1" applyProtection="1">
      <alignment horizontal="left" wrapText="1"/>
    </xf>
    <xf numFmtId="164" fontId="27" fillId="2" borderId="3" xfId="1" applyFont="1" applyFill="1" applyBorder="1" applyAlignment="1" applyProtection="1">
      <alignment horizontal="left" wrapText="1"/>
    </xf>
    <xf numFmtId="164" fontId="29" fillId="2" borderId="3" xfId="1" applyFont="1" applyFill="1" applyBorder="1" applyAlignment="1" applyProtection="1">
      <alignment horizontal="left" wrapText="1"/>
    </xf>
    <xf numFmtId="0" fontId="30" fillId="2" borderId="3" xfId="0" applyFont="1" applyFill="1" applyBorder="1"/>
    <xf numFmtId="0" fontId="22" fillId="2" borderId="3" xfId="0" applyFont="1" applyFill="1" applyBorder="1" applyAlignment="1">
      <alignment horizontal="center" vertical="top"/>
    </xf>
    <xf numFmtId="0" fontId="22" fillId="2" borderId="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9" fontId="27" fillId="2" borderId="3" xfId="0" applyNumberFormat="1" applyFont="1" applyFill="1" applyBorder="1" applyAlignment="1">
      <alignment horizontal="left"/>
    </xf>
    <xf numFmtId="9" fontId="27" fillId="2" borderId="4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left" wrapText="1"/>
    </xf>
    <xf numFmtId="164" fontId="29" fillId="2" borderId="3" xfId="1" applyFont="1" applyFill="1" applyBorder="1" applyAlignment="1" applyProtection="1"/>
    <xf numFmtId="164" fontId="29" fillId="2" borderId="4" xfId="1" applyFont="1" applyFill="1" applyBorder="1" applyAlignment="1" applyProtection="1"/>
    <xf numFmtId="0" fontId="5" fillId="2" borderId="3" xfId="0" applyFont="1" applyFill="1" applyBorder="1"/>
    <xf numFmtId="164" fontId="32" fillId="2" borderId="3" xfId="0" applyNumberFormat="1" applyFont="1" applyFill="1" applyBorder="1"/>
    <xf numFmtId="0" fontId="27" fillId="2" borderId="3" xfId="0" applyFont="1" applyFill="1" applyBorder="1" applyAlignment="1">
      <alignment horizontal="center"/>
    </xf>
    <xf numFmtId="164" fontId="27" fillId="2" borderId="3" xfId="1" applyFont="1" applyFill="1" applyBorder="1" applyAlignment="1" applyProtection="1">
      <alignment horizontal="center"/>
    </xf>
    <xf numFmtId="164" fontId="27" fillId="2" borderId="4" xfId="1" applyFont="1" applyFill="1" applyBorder="1" applyAlignment="1" applyProtection="1">
      <alignment horizontal="center"/>
    </xf>
    <xf numFmtId="164" fontId="27" fillId="2" borderId="3" xfId="1" applyFont="1" applyFill="1" applyBorder="1" applyAlignment="1" applyProtection="1"/>
    <xf numFmtId="164" fontId="29" fillId="2" borderId="3" xfId="1" applyFont="1" applyFill="1" applyBorder="1" applyAlignment="1" applyProtection="1">
      <alignment horizontal="center"/>
    </xf>
    <xf numFmtId="164" fontId="29" fillId="2" borderId="4" xfId="1" applyFont="1" applyFill="1" applyBorder="1" applyAlignment="1" applyProtection="1">
      <alignment horizontal="center"/>
    </xf>
    <xf numFmtId="164" fontId="28" fillId="2" borderId="3" xfId="1" applyFont="1" applyFill="1" applyBorder="1" applyAlignment="1" applyProtection="1">
      <alignment horizontal="center"/>
    </xf>
    <xf numFmtId="164" fontId="28" fillId="2" borderId="4" xfId="1" applyFont="1" applyFill="1" applyBorder="1" applyAlignment="1" applyProtection="1">
      <alignment horizontal="center"/>
    </xf>
    <xf numFmtId="0" fontId="27" fillId="2" borderId="3" xfId="0" applyFont="1" applyFill="1" applyBorder="1"/>
    <xf numFmtId="0" fontId="8" fillId="2" borderId="3" xfId="0" applyFont="1" applyFill="1" applyBorder="1"/>
    <xf numFmtId="164" fontId="7" fillId="2" borderId="3" xfId="1" applyFont="1" applyFill="1" applyBorder="1" applyAlignment="1" applyProtection="1">
      <alignment horizontal="left" wrapText="1"/>
    </xf>
    <xf numFmtId="164" fontId="7" fillId="2" borderId="4" xfId="1" applyFont="1" applyFill="1" applyBorder="1" applyAlignment="1" applyProtection="1">
      <alignment horizontal="left" wrapText="1"/>
    </xf>
    <xf numFmtId="164" fontId="29" fillId="2" borderId="4" xfId="1" applyFont="1" applyFill="1" applyBorder="1" applyAlignment="1" applyProtection="1">
      <alignment horizontal="left" wrapText="1"/>
    </xf>
    <xf numFmtId="164" fontId="8" fillId="2" borderId="3" xfId="1" applyFont="1" applyFill="1" applyBorder="1" applyAlignment="1" applyProtection="1">
      <alignment horizontal="center" vertical="center"/>
    </xf>
    <xf numFmtId="164" fontId="28" fillId="2" borderId="4" xfId="1" applyFont="1" applyFill="1" applyBorder="1" applyAlignment="1" applyProtection="1">
      <alignment horizontal="left" wrapText="1"/>
    </xf>
    <xf numFmtId="0" fontId="5" fillId="2" borderId="3" xfId="0" applyFont="1" applyFill="1" applyBorder="1" applyAlignment="1">
      <alignment horizontal="left"/>
    </xf>
    <xf numFmtId="164" fontId="8" fillId="2" borderId="3" xfId="1" applyFont="1" applyFill="1" applyBorder="1" applyAlignment="1" applyProtection="1"/>
    <xf numFmtId="164" fontId="7" fillId="2" borderId="3" xfId="0" applyNumberFormat="1" applyFont="1" applyFill="1" applyBorder="1" applyAlignment="1">
      <alignment horizontal="left"/>
    </xf>
    <xf numFmtId="164" fontId="7" fillId="2" borderId="4" xfId="0" applyNumberFormat="1" applyFont="1" applyFill="1" applyBorder="1" applyAlignment="1">
      <alignment horizontal="left"/>
    </xf>
    <xf numFmtId="164" fontId="29" fillId="2" borderId="3" xfId="1" applyFont="1" applyFill="1" applyBorder="1" applyAlignment="1" applyProtection="1">
      <alignment horizontal="right"/>
    </xf>
    <xf numFmtId="164" fontId="29" fillId="2" borderId="4" xfId="1" applyFont="1" applyFill="1" applyBorder="1" applyAlignment="1" applyProtection="1">
      <alignment horizontal="right"/>
    </xf>
    <xf numFmtId="164" fontId="8" fillId="2" borderId="3" xfId="1" applyFont="1" applyFill="1" applyBorder="1" applyAlignment="1" applyProtection="1">
      <alignment horizontal="center"/>
    </xf>
    <xf numFmtId="164" fontId="6" fillId="2" borderId="4" xfId="0" applyNumberFormat="1" applyFont="1" applyFill="1" applyBorder="1" applyAlignment="1">
      <alignment horizontal="left"/>
    </xf>
    <xf numFmtId="164" fontId="7" fillId="2" borderId="3" xfId="1" applyFont="1" applyFill="1" applyBorder="1" applyAlignment="1" applyProtection="1">
      <alignment horizontal="right"/>
    </xf>
    <xf numFmtId="164" fontId="7" fillId="2" borderId="4" xfId="1" applyFont="1" applyFill="1" applyBorder="1" applyAlignment="1" applyProtection="1">
      <alignment horizontal="right"/>
    </xf>
    <xf numFmtId="164" fontId="6" fillId="2" borderId="4" xfId="1" applyFont="1" applyFill="1" applyBorder="1" applyAlignment="1" applyProtection="1">
      <alignment horizontal="left" wrapText="1"/>
    </xf>
    <xf numFmtId="164" fontId="28" fillId="2" borderId="3" xfId="1" applyFont="1" applyFill="1" applyBorder="1" applyAlignment="1" applyProtection="1"/>
    <xf numFmtId="164" fontId="16" fillId="2" borderId="3" xfId="1" applyFont="1" applyFill="1" applyBorder="1" applyAlignment="1" applyProtection="1"/>
    <xf numFmtId="0" fontId="6" fillId="2" borderId="3" xfId="0" applyFont="1" applyFill="1" applyBorder="1"/>
    <xf numFmtId="164" fontId="7" fillId="2" borderId="3" xfId="0" applyNumberFormat="1" applyFont="1" applyFill="1" applyBorder="1"/>
    <xf numFmtId="0" fontId="27" fillId="2" borderId="3" xfId="0" applyFont="1" applyFill="1" applyBorder="1" applyAlignment="1">
      <alignment wrapText="1"/>
    </xf>
    <xf numFmtId="0" fontId="27" fillId="2" borderId="4" xfId="0" applyFont="1" applyFill="1" applyBorder="1" applyAlignment="1">
      <alignment wrapText="1"/>
    </xf>
    <xf numFmtId="0" fontId="29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164" fontId="29" fillId="2" borderId="3" xfId="1" applyFont="1" applyFill="1" applyBorder="1" applyAlignment="1" applyProtection="1">
      <alignment wrapText="1"/>
    </xf>
    <xf numFmtId="164" fontId="29" fillId="2" borderId="4" xfId="1" applyFont="1" applyFill="1" applyBorder="1" applyAlignment="1" applyProtection="1">
      <alignment wrapText="1"/>
    </xf>
    <xf numFmtId="0" fontId="5" fillId="2" borderId="3" xfId="0" applyFont="1" applyFill="1" applyBorder="1" applyAlignment="1">
      <alignment horizontal="center"/>
    </xf>
    <xf numFmtId="164" fontId="5" fillId="2" borderId="3" xfId="1" applyFont="1" applyFill="1" applyBorder="1" applyAlignment="1" applyProtection="1">
      <alignment wrapText="1"/>
    </xf>
    <xf numFmtId="164" fontId="7" fillId="2" borderId="3" xfId="1" applyFont="1" applyFill="1" applyBorder="1" applyAlignment="1" applyProtection="1">
      <alignment horizontal="right" wrapText="1"/>
    </xf>
    <xf numFmtId="164" fontId="7" fillId="2" borderId="4" xfId="1" applyFont="1" applyFill="1" applyBorder="1" applyAlignment="1" applyProtection="1">
      <alignment horizontal="right" wrapText="1"/>
    </xf>
    <xf numFmtId="164" fontId="7" fillId="2" borderId="3" xfId="1" applyFont="1" applyFill="1" applyBorder="1" applyAlignment="1" applyProtection="1">
      <alignment wrapText="1"/>
    </xf>
    <xf numFmtId="164" fontId="6" fillId="2" borderId="3" xfId="1" applyFont="1" applyFill="1" applyBorder="1" applyAlignment="1" applyProtection="1">
      <alignment horizontal="right" wrapText="1"/>
    </xf>
    <xf numFmtId="164" fontId="6" fillId="2" borderId="4" xfId="1" applyFont="1" applyFill="1" applyBorder="1" applyAlignment="1" applyProtection="1">
      <alignment horizontal="right" wrapText="1"/>
    </xf>
    <xf numFmtId="164" fontId="4" fillId="2" borderId="3" xfId="0" applyNumberFormat="1" applyFont="1" applyFill="1" applyBorder="1"/>
    <xf numFmtId="164" fontId="28" fillId="2" borderId="3" xfId="0" applyNumberFormat="1" applyFont="1" applyFill="1" applyBorder="1"/>
    <xf numFmtId="164" fontId="27" fillId="2" borderId="4" xfId="0" applyNumberFormat="1" applyFont="1" applyFill="1" applyBorder="1"/>
    <xf numFmtId="164" fontId="27" fillId="2" borderId="3" xfId="1" applyFont="1" applyFill="1" applyBorder="1" applyAlignment="1" applyProtection="1">
      <alignment wrapText="1"/>
    </xf>
    <xf numFmtId="0" fontId="34" fillId="2" borderId="3" xfId="0" applyFont="1" applyFill="1" applyBorder="1"/>
    <xf numFmtId="0" fontId="22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vertical="top" wrapText="1" readingOrder="1"/>
    </xf>
    <xf numFmtId="164" fontId="36" fillId="2" borderId="4" xfId="1" applyFont="1" applyFill="1" applyBorder="1" applyAlignment="1" applyProtection="1">
      <alignment horizontal="center"/>
    </xf>
    <xf numFmtId="164" fontId="16" fillId="2" borderId="3" xfId="1" applyFont="1" applyFill="1" applyBorder="1" applyAlignment="1" applyProtection="1">
      <alignment horizontal="center"/>
    </xf>
    <xf numFmtId="164" fontId="16" fillId="2" borderId="4" xfId="1" applyFont="1" applyFill="1" applyBorder="1" applyAlignment="1" applyProtection="1">
      <alignment horizontal="center"/>
    </xf>
    <xf numFmtId="0" fontId="36" fillId="2" borderId="3" xfId="0" applyFont="1" applyFill="1" applyBorder="1" applyAlignment="1">
      <alignment horizontal="center"/>
    </xf>
    <xf numFmtId="43" fontId="17" fillId="2" borderId="3" xfId="0" applyNumberFormat="1" applyFont="1" applyFill="1" applyBorder="1" applyAlignment="1">
      <alignment wrapText="1"/>
    </xf>
    <xf numFmtId="43" fontId="14" fillId="2" borderId="4" xfId="0" applyNumberFormat="1" applyFont="1" applyFill="1" applyBorder="1" applyAlignment="1">
      <alignment wrapText="1"/>
    </xf>
    <xf numFmtId="0" fontId="14" fillId="2" borderId="3" xfId="0" applyFont="1" applyFill="1" applyBorder="1" applyAlignment="1">
      <alignment horizontal="left" wrapText="1"/>
    </xf>
    <xf numFmtId="43" fontId="17" fillId="2" borderId="3" xfId="0" applyNumberFormat="1" applyFont="1" applyFill="1" applyBorder="1" applyAlignment="1">
      <alignment vertical="center" wrapText="1"/>
    </xf>
    <xf numFmtId="43" fontId="17" fillId="2" borderId="4" xfId="0" applyNumberFormat="1" applyFont="1" applyFill="1" applyBorder="1" applyAlignment="1">
      <alignment vertical="center" wrapText="1"/>
    </xf>
    <xf numFmtId="0" fontId="29" fillId="2" borderId="3" xfId="0" applyFont="1" applyFill="1" applyBorder="1" applyAlignment="1">
      <alignment horizontal="center" vertical="top"/>
    </xf>
    <xf numFmtId="0" fontId="36" fillId="2" borderId="3" xfId="0" applyFont="1" applyFill="1" applyBorder="1" applyAlignment="1">
      <alignment horizontal="center" vertical="top"/>
    </xf>
    <xf numFmtId="0" fontId="37" fillId="2" borderId="3" xfId="0" applyFont="1" applyFill="1" applyBorder="1"/>
    <xf numFmtId="0" fontId="36" fillId="2" borderId="3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19" fillId="2" borderId="3" xfId="0" applyFont="1" applyFill="1" applyBorder="1"/>
    <xf numFmtId="0" fontId="38" fillId="2" borderId="3" xfId="0" applyFont="1" applyFill="1" applyBorder="1" applyAlignment="1">
      <alignment horizontal="left" wrapText="1"/>
    </xf>
    <xf numFmtId="164" fontId="38" fillId="2" borderId="3" xfId="1" applyFont="1" applyFill="1" applyBorder="1" applyAlignment="1" applyProtection="1"/>
    <xf numFmtId="164" fontId="38" fillId="2" borderId="4" xfId="1" applyFont="1" applyFill="1" applyBorder="1" applyAlignment="1" applyProtection="1"/>
    <xf numFmtId="0" fontId="39" fillId="2" borderId="3" xfId="0" applyFont="1" applyFill="1" applyBorder="1"/>
    <xf numFmtId="164" fontId="17" fillId="2" borderId="3" xfId="1" applyFont="1" applyFill="1" applyBorder="1" applyAlignment="1" applyProtection="1"/>
    <xf numFmtId="164" fontId="17" fillId="2" borderId="4" xfId="1" applyFont="1" applyFill="1" applyBorder="1" applyAlignment="1" applyProtection="1"/>
    <xf numFmtId="0" fontId="26" fillId="2" borderId="3" xfId="0" applyFont="1" applyFill="1" applyBorder="1"/>
    <xf numFmtId="0" fontId="30" fillId="2" borderId="4" xfId="0" applyFont="1" applyFill="1" applyBorder="1"/>
    <xf numFmtId="0" fontId="16" fillId="2" borderId="3" xfId="0" applyFont="1" applyFill="1" applyBorder="1" applyAlignment="1">
      <alignment horizontal="left" wrapText="1"/>
    </xf>
    <xf numFmtId="164" fontId="16" fillId="2" borderId="3" xfId="1" applyFont="1" applyFill="1" applyBorder="1" applyAlignment="1" applyProtection="1">
      <alignment horizontal="left" wrapText="1"/>
    </xf>
    <xf numFmtId="164" fontId="16" fillId="2" borderId="4" xfId="1" applyFont="1" applyFill="1" applyBorder="1" applyAlignment="1" applyProtection="1">
      <alignment horizontal="left" wrapText="1"/>
    </xf>
    <xf numFmtId="0" fontId="1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/>
    </xf>
    <xf numFmtId="164" fontId="17" fillId="2" borderId="3" xfId="0" applyNumberFormat="1" applyFont="1" applyFill="1" applyBorder="1" applyAlignment="1">
      <alignment horizontal="center"/>
    </xf>
    <xf numFmtId="164" fontId="17" fillId="2" borderId="4" xfId="0" applyNumberFormat="1" applyFont="1" applyFill="1" applyBorder="1" applyAlignment="1">
      <alignment horizontal="center"/>
    </xf>
    <xf numFmtId="164" fontId="17" fillId="2" borderId="3" xfId="1" applyFont="1" applyFill="1" applyBorder="1" applyAlignment="1" applyProtection="1">
      <alignment horizontal="left" wrapText="1"/>
    </xf>
    <xf numFmtId="0" fontId="10" fillId="2" borderId="3" xfId="0" applyFont="1" applyFill="1" applyBorder="1"/>
    <xf numFmtId="0" fontId="10" fillId="2" borderId="3" xfId="0" applyFont="1" applyFill="1" applyBorder="1" applyAlignment="1">
      <alignment wrapText="1"/>
    </xf>
    <xf numFmtId="164" fontId="10" fillId="2" borderId="3" xfId="1" applyFont="1" applyFill="1" applyBorder="1"/>
    <xf numFmtId="164" fontId="16" fillId="2" borderId="4" xfId="0" applyNumberFormat="1" applyFont="1" applyFill="1" applyBorder="1" applyAlignment="1">
      <alignment horizontal="center"/>
    </xf>
    <xf numFmtId="164" fontId="11" fillId="2" borderId="3" xfId="1" applyFont="1" applyFill="1" applyBorder="1"/>
    <xf numFmtId="164" fontId="14" fillId="2" borderId="4" xfId="0" applyNumberFormat="1" applyFont="1" applyFill="1" applyBorder="1" applyAlignment="1">
      <alignment horizontal="center"/>
    </xf>
    <xf numFmtId="164" fontId="14" fillId="2" borderId="3" xfId="1" applyFont="1" applyFill="1" applyBorder="1" applyAlignment="1" applyProtection="1">
      <alignment horizontal="left" wrapText="1"/>
    </xf>
    <xf numFmtId="164" fontId="15" fillId="2" borderId="4" xfId="0" applyNumberFormat="1" applyFont="1" applyFill="1" applyBorder="1"/>
    <xf numFmtId="0" fontId="42" fillId="2" borderId="3" xfId="0" applyFont="1" applyFill="1" applyBorder="1"/>
    <xf numFmtId="164" fontId="30" fillId="2" borderId="4" xfId="0" applyNumberFormat="1" applyFont="1" applyFill="1" applyBorder="1"/>
    <xf numFmtId="164" fontId="36" fillId="2" borderId="3" xfId="1" applyFont="1" applyFill="1" applyBorder="1" applyAlignment="1" applyProtection="1">
      <alignment horizontal="left" wrapText="1"/>
    </xf>
    <xf numFmtId="164" fontId="43" fillId="2" borderId="3" xfId="0" applyNumberFormat="1" applyFont="1" applyFill="1" applyBorder="1"/>
    <xf numFmtId="164" fontId="0" fillId="0" borderId="0" xfId="0" applyNumberFormat="1"/>
    <xf numFmtId="0" fontId="44" fillId="2" borderId="0" xfId="0" applyFont="1" applyFill="1"/>
    <xf numFmtId="0" fontId="15" fillId="0" borderId="0" xfId="0" applyFont="1"/>
    <xf numFmtId="0" fontId="44" fillId="0" borderId="0" xfId="0" applyFont="1"/>
    <xf numFmtId="0" fontId="37" fillId="0" borderId="0" xfId="0" applyFont="1"/>
    <xf numFmtId="0" fontId="44" fillId="0" borderId="3" xfId="0" applyFont="1" applyBorder="1"/>
    <xf numFmtId="164" fontId="44" fillId="0" borderId="0" xfId="0" applyNumberFormat="1" applyFont="1"/>
    <xf numFmtId="0" fontId="6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164" fontId="5" fillId="2" borderId="3" xfId="1" applyFont="1" applyFill="1" applyBorder="1" applyAlignment="1" applyProtection="1">
      <alignment horizontal="center" vertical="center"/>
    </xf>
    <xf numFmtId="0" fontId="15" fillId="0" borderId="3" xfId="0" applyFont="1" applyBorder="1" applyAlignment="1">
      <alignment horizontal="justify" vertical="top" wrapText="1"/>
    </xf>
    <xf numFmtId="164" fontId="15" fillId="2" borderId="3" xfId="1" applyFont="1" applyFill="1" applyBorder="1"/>
    <xf numFmtId="164" fontId="15" fillId="2" borderId="3" xfId="1" applyNumberFormat="1" applyFont="1" applyFill="1" applyBorder="1"/>
    <xf numFmtId="164" fontId="6" fillId="2" borderId="3" xfId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164" fontId="7" fillId="2" borderId="3" xfId="1" applyFont="1" applyFill="1" applyBorder="1" applyAlignment="1" applyProtection="1">
      <alignment horizontal="center" vertical="center"/>
    </xf>
    <xf numFmtId="0" fontId="29" fillId="4" borderId="3" xfId="0" applyFont="1" applyFill="1" applyBorder="1" applyAlignment="1">
      <alignment horizontal="center"/>
    </xf>
    <xf numFmtId="0" fontId="27" fillId="4" borderId="3" xfId="0" applyFont="1" applyFill="1" applyBorder="1"/>
    <xf numFmtId="164" fontId="29" fillId="4" borderId="3" xfId="1" applyFont="1" applyFill="1" applyBorder="1" applyAlignment="1" applyProtection="1"/>
    <xf numFmtId="0" fontId="27" fillId="4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164" fontId="28" fillId="4" borderId="3" xfId="1" applyFont="1" applyFill="1" applyBorder="1" applyAlignment="1" applyProtection="1">
      <alignment horizontal="left" wrapText="1"/>
    </xf>
    <xf numFmtId="164" fontId="27" fillId="4" borderId="3" xfId="1" applyFont="1" applyFill="1" applyBorder="1" applyAlignment="1" applyProtection="1">
      <alignment horizontal="left" wrapText="1"/>
    </xf>
    <xf numFmtId="0" fontId="5" fillId="4" borderId="3" xfId="0" applyFont="1" applyFill="1" applyBorder="1" applyAlignment="1">
      <alignment horizontal="left"/>
    </xf>
    <xf numFmtId="164" fontId="7" fillId="4" borderId="3" xfId="1" applyFont="1" applyFill="1" applyBorder="1" applyAlignment="1" applyProtection="1">
      <alignment horizontal="left" wrapText="1"/>
    </xf>
    <xf numFmtId="0" fontId="27" fillId="4" borderId="3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wrapText="1"/>
    </xf>
    <xf numFmtId="164" fontId="7" fillId="4" borderId="3" xfId="0" applyNumberFormat="1" applyFont="1" applyFill="1" applyBorder="1" applyAlignment="1">
      <alignment horizontal="left"/>
    </xf>
    <xf numFmtId="0" fontId="15" fillId="4" borderId="3" xfId="0" applyFont="1" applyFill="1" applyBorder="1" applyAlignment="1">
      <alignment vertical="top" wrapText="1"/>
    </xf>
    <xf numFmtId="0" fontId="15" fillId="4" borderId="3" xfId="0" applyFont="1" applyFill="1" applyBorder="1" applyAlignment="1">
      <alignment horizontal="justify" vertical="top" wrapText="1"/>
    </xf>
    <xf numFmtId="0" fontId="19" fillId="0" borderId="3" xfId="0" applyFont="1" applyBorder="1" applyAlignment="1">
      <alignment horizontal="justify" vertical="top" wrapText="1"/>
    </xf>
    <xf numFmtId="0" fontId="20" fillId="2" borderId="3" xfId="0" applyFont="1" applyFill="1" applyBorder="1" applyAlignment="1">
      <alignment wrapText="1"/>
    </xf>
    <xf numFmtId="0" fontId="15" fillId="0" borderId="3" xfId="0" applyFont="1" applyBorder="1" applyAlignment="1">
      <alignment vertical="top" wrapText="1"/>
    </xf>
    <xf numFmtId="0" fontId="22" fillId="0" borderId="3" xfId="0" applyFont="1" applyBorder="1"/>
    <xf numFmtId="164" fontId="5" fillId="2" borderId="3" xfId="1" applyFont="1" applyFill="1" applyBorder="1" applyAlignment="1" applyProtection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28" fillId="2" borderId="3" xfId="1" applyFont="1" applyFill="1" applyBorder="1"/>
    <xf numFmtId="0" fontId="6" fillId="2" borderId="3" xfId="1" applyNumberFormat="1" applyFont="1" applyFill="1" applyBorder="1" applyAlignment="1">
      <alignment horizontal="center"/>
    </xf>
    <xf numFmtId="164" fontId="15" fillId="2" borderId="3" xfId="1" applyFont="1" applyFill="1" applyBorder="1" applyAlignment="1">
      <alignment wrapText="1"/>
    </xf>
    <xf numFmtId="164" fontId="34" fillId="2" borderId="3" xfId="1" applyFont="1" applyFill="1" applyBorder="1"/>
    <xf numFmtId="0" fontId="15" fillId="2" borderId="3" xfId="1" applyNumberFormat="1" applyFont="1" applyFill="1" applyBorder="1" applyAlignment="1">
      <alignment horizontal="center"/>
    </xf>
    <xf numFmtId="164" fontId="19" fillId="0" borderId="3" xfId="1" applyFont="1" applyBorder="1" applyAlignment="1">
      <alignment horizontal="justify" vertical="top" wrapText="1"/>
    </xf>
    <xf numFmtId="164" fontId="15" fillId="0" borderId="3" xfId="1" applyFont="1" applyBorder="1" applyAlignment="1">
      <alignment wrapText="1"/>
    </xf>
    <xf numFmtId="164" fontId="15" fillId="0" borderId="3" xfId="1" applyFont="1" applyBorder="1" applyAlignment="1">
      <alignment vertical="top" wrapText="1"/>
    </xf>
    <xf numFmtId="0" fontId="15" fillId="0" borderId="3" xfId="1" applyNumberFormat="1" applyFont="1" applyBorder="1" applyAlignment="1">
      <alignment horizontal="center"/>
    </xf>
    <xf numFmtId="164" fontId="34" fillId="0" borderId="3" xfId="1" applyFont="1" applyBorder="1"/>
    <xf numFmtId="164" fontId="44" fillId="0" borderId="3" xfId="1" applyFont="1" applyBorder="1"/>
    <xf numFmtId="164" fontId="37" fillId="0" borderId="3" xfId="1" applyFont="1" applyBorder="1"/>
    <xf numFmtId="164" fontId="37" fillId="0" borderId="3" xfId="0" applyNumberFormat="1" applyFont="1" applyBorder="1"/>
    <xf numFmtId="0" fontId="37" fillId="0" borderId="3" xfId="0" applyFont="1" applyBorder="1"/>
    <xf numFmtId="164" fontId="2" fillId="0" borderId="3" xfId="1" applyFont="1" applyBorder="1"/>
    <xf numFmtId="164" fontId="44" fillId="0" borderId="3" xfId="0" applyNumberFormat="1" applyFont="1" applyBorder="1"/>
    <xf numFmtId="0" fontId="9" fillId="2" borderId="0" xfId="0" applyFont="1" applyFill="1"/>
    <xf numFmtId="0" fontId="9" fillId="0" borderId="0" xfId="0" applyFont="1"/>
    <xf numFmtId="0" fontId="49" fillId="2" borderId="3" xfId="0" applyFont="1" applyFill="1" applyBorder="1" applyAlignment="1">
      <alignment horizontal="center" vertical="center"/>
    </xf>
    <xf numFmtId="0" fontId="49" fillId="0" borderId="3" xfId="0" applyFont="1" applyBorder="1" applyAlignment="1">
      <alignment vertical="center"/>
    </xf>
    <xf numFmtId="164" fontId="50" fillId="0" borderId="3" xfId="0" applyNumberFormat="1" applyFont="1" applyBorder="1"/>
    <xf numFmtId="164" fontId="51" fillId="0" borderId="3" xfId="0" applyNumberFormat="1" applyFont="1" applyBorder="1"/>
    <xf numFmtId="0" fontId="15" fillId="0" borderId="3" xfId="0" applyFont="1" applyBorder="1" applyAlignment="1">
      <alignment wrapText="1"/>
    </xf>
    <xf numFmtId="0" fontId="54" fillId="2" borderId="3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1" applyNumberFormat="1" applyFont="1" applyFill="1" applyBorder="1" applyAlignment="1" applyProtection="1">
      <alignment horizontal="center" vertical="center"/>
    </xf>
    <xf numFmtId="0" fontId="54" fillId="0" borderId="3" xfId="1" applyNumberFormat="1" applyFont="1" applyFill="1" applyBorder="1" applyAlignment="1" applyProtection="1">
      <alignment vertical="center" wrapText="1"/>
    </xf>
    <xf numFmtId="0" fontId="55" fillId="2" borderId="3" xfId="0" applyFont="1" applyFill="1" applyBorder="1" applyAlignment="1">
      <alignment horizontal="center" vertical="center"/>
    </xf>
    <xf numFmtId="0" fontId="55" fillId="0" borderId="3" xfId="0" applyFont="1" applyBorder="1" applyAlignment="1">
      <alignment vertical="center"/>
    </xf>
    <xf numFmtId="0" fontId="56" fillId="0" borderId="3" xfId="0" applyFont="1" applyBorder="1"/>
    <xf numFmtId="0" fontId="15" fillId="0" borderId="3" xfId="0" applyFont="1" applyBorder="1" applyAlignment="1">
      <alignment horizontal="center"/>
    </xf>
    <xf numFmtId="164" fontId="57" fillId="0" borderId="3" xfId="0" applyNumberFormat="1" applyFont="1" applyBorder="1"/>
    <xf numFmtId="164" fontId="5" fillId="0" borderId="3" xfId="1" applyFont="1" applyFill="1" applyBorder="1" applyAlignment="1" applyProtection="1">
      <alignment vertical="center"/>
    </xf>
    <xf numFmtId="164" fontId="5" fillId="0" borderId="3" xfId="0" applyNumberFormat="1" applyFont="1" applyBorder="1" applyAlignment="1">
      <alignment horizontal="center"/>
    </xf>
    <xf numFmtId="0" fontId="49" fillId="0" borderId="3" xfId="0" applyFont="1" applyBorder="1" applyAlignment="1">
      <alignment vertical="center" wrapText="1"/>
    </xf>
    <xf numFmtId="164" fontId="5" fillId="0" borderId="3" xfId="1" applyFont="1" applyFill="1" applyBorder="1" applyAlignment="1" applyProtection="1">
      <alignment horizontal="center" vertical="center"/>
    </xf>
    <xf numFmtId="0" fontId="54" fillId="0" borderId="3" xfId="0" applyFont="1" applyBorder="1" applyAlignment="1">
      <alignment vertical="center"/>
    </xf>
    <xf numFmtId="164" fontId="50" fillId="0" borderId="3" xfId="1" applyFont="1" applyFill="1" applyBorder="1" applyAlignment="1" applyProtection="1">
      <alignment horizontal="right" vertical="center"/>
    </xf>
    <xf numFmtId="164" fontId="58" fillId="0" borderId="3" xfId="0" applyNumberFormat="1" applyFont="1" applyBorder="1"/>
    <xf numFmtId="0" fontId="49" fillId="0" borderId="3" xfId="0" applyFont="1" applyBorder="1" applyAlignment="1">
      <alignment horizontal="left" vertical="center" wrapText="1"/>
    </xf>
    <xf numFmtId="0" fontId="49" fillId="2" borderId="3" xfId="0" applyFont="1" applyFill="1" applyBorder="1" applyAlignment="1">
      <alignment vertical="center" wrapText="1"/>
    </xf>
    <xf numFmtId="164" fontId="57" fillId="2" borderId="3" xfId="0" applyNumberFormat="1" applyFont="1" applyFill="1" applyBorder="1"/>
    <xf numFmtId="164" fontId="9" fillId="2" borderId="3" xfId="1" applyFont="1" applyFill="1" applyBorder="1"/>
    <xf numFmtId="164" fontId="9" fillId="2" borderId="3" xfId="0" applyNumberFormat="1" applyFont="1" applyFill="1" applyBorder="1"/>
    <xf numFmtId="164" fontId="9" fillId="0" borderId="3" xfId="0" applyNumberFormat="1" applyFont="1" applyBorder="1"/>
    <xf numFmtId="0" fontId="59" fillId="2" borderId="3" xfId="0" applyFont="1" applyFill="1" applyBorder="1" applyAlignment="1">
      <alignment vertical="center"/>
    </xf>
    <xf numFmtId="0" fontId="54" fillId="0" borderId="3" xfId="0" applyFont="1" applyBorder="1" applyAlignment="1">
      <alignment vertical="center" wrapText="1"/>
    </xf>
    <xf numFmtId="43" fontId="50" fillId="0" borderId="3" xfId="0" applyNumberFormat="1" applyFont="1" applyBorder="1" applyAlignment="1">
      <alignment horizontal="right" vertical="center"/>
    </xf>
    <xf numFmtId="0" fontId="55" fillId="0" borderId="3" xfId="0" applyFont="1" applyBorder="1" applyAlignment="1">
      <alignment vertical="center" wrapText="1"/>
    </xf>
    <xf numFmtId="0" fontId="9" fillId="0" borderId="3" xfId="0" applyFont="1" applyBorder="1"/>
    <xf numFmtId="164" fontId="9" fillId="0" borderId="3" xfId="1" applyFont="1" applyBorder="1"/>
    <xf numFmtId="0" fontId="60" fillId="2" borderId="3" xfId="0" applyFont="1" applyFill="1" applyBorder="1"/>
    <xf numFmtId="164" fontId="7" fillId="0" borderId="3" xfId="1" applyFont="1" applyFill="1" applyBorder="1" applyAlignment="1" applyProtection="1">
      <alignment horizontal="right"/>
    </xf>
    <xf numFmtId="0" fontId="56" fillId="2" borderId="3" xfId="0" applyFont="1" applyFill="1" applyBorder="1"/>
    <xf numFmtId="0" fontId="9" fillId="0" borderId="3" xfId="0" applyFont="1" applyBorder="1" applyAlignment="1">
      <alignment vertical="center"/>
    </xf>
    <xf numFmtId="0" fontId="61" fillId="2" borderId="3" xfId="0" applyFont="1" applyFill="1" applyBorder="1" applyAlignment="1">
      <alignment vertical="center"/>
    </xf>
    <xf numFmtId="0" fontId="62" fillId="2" borderId="3" xfId="0" applyFont="1" applyFill="1" applyBorder="1"/>
    <xf numFmtId="164" fontId="63" fillId="0" borderId="3" xfId="0" applyNumberFormat="1" applyFont="1" applyBorder="1"/>
    <xf numFmtId="164" fontId="62" fillId="0" borderId="3" xfId="0" applyNumberFormat="1" applyFont="1" applyBorder="1"/>
    <xf numFmtId="0" fontId="9" fillId="2" borderId="3" xfId="0" applyFont="1" applyFill="1" applyBorder="1" applyAlignment="1">
      <alignment vertical="center"/>
    </xf>
    <xf numFmtId="0" fontId="5" fillId="0" borderId="3" xfId="0" applyFont="1" applyBorder="1" applyAlignment="1">
      <alignment wrapText="1"/>
    </xf>
    <xf numFmtId="164" fontId="9" fillId="2" borderId="3" xfId="1" applyFont="1" applyFill="1" applyBorder="1" applyAlignment="1">
      <alignment vertical="center"/>
    </xf>
    <xf numFmtId="0" fontId="5" fillId="0" borderId="3" xfId="0" applyFont="1" applyBorder="1"/>
    <xf numFmtId="164" fontId="5" fillId="0" borderId="3" xfId="1" applyFont="1" applyFill="1" applyBorder="1" applyAlignment="1">
      <alignment vertical="center"/>
    </xf>
    <xf numFmtId="0" fontId="5" fillId="0" borderId="3" xfId="0" applyFont="1" applyBorder="1" applyAlignment="1">
      <alignment horizontal="left" wrapText="1"/>
    </xf>
    <xf numFmtId="0" fontId="6" fillId="0" borderId="3" xfId="0" applyFont="1" applyBorder="1"/>
    <xf numFmtId="164" fontId="7" fillId="0" borderId="3" xfId="0" applyNumberFormat="1" applyFont="1" applyBorder="1"/>
    <xf numFmtId="0" fontId="10" fillId="0" borderId="3" xfId="0" applyFont="1" applyBorder="1"/>
    <xf numFmtId="0" fontId="15" fillId="0" borderId="3" xfId="0" applyFont="1" applyBorder="1"/>
    <xf numFmtId="0" fontId="12" fillId="0" borderId="3" xfId="0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6" fillId="0" borderId="3" xfId="1" applyFont="1" applyFill="1" applyBorder="1" applyAlignment="1" applyProtection="1">
      <alignment vertical="center"/>
    </xf>
    <xf numFmtId="164" fontId="7" fillId="0" borderId="3" xfId="1" applyFont="1" applyFill="1" applyBorder="1" applyAlignment="1" applyProtection="1">
      <alignment vertical="center"/>
    </xf>
    <xf numFmtId="164" fontId="15" fillId="0" borderId="3" xfId="0" applyNumberFormat="1" applyFont="1" applyBorder="1"/>
    <xf numFmtId="0" fontId="22" fillId="0" borderId="3" xfId="0" applyFont="1" applyBorder="1" applyAlignment="1">
      <alignment horizontal="center" vertical="center"/>
    </xf>
    <xf numFmtId="164" fontId="34" fillId="0" borderId="3" xfId="0" applyNumberFormat="1" applyFont="1" applyBorder="1"/>
    <xf numFmtId="164" fontId="22" fillId="0" borderId="3" xfId="0" applyNumberFormat="1" applyFont="1" applyBorder="1" applyAlignment="1">
      <alignment horizontal="center" vertical="center"/>
    </xf>
    <xf numFmtId="0" fontId="34" fillId="0" borderId="3" xfId="0" applyFont="1" applyBorder="1"/>
    <xf numFmtId="0" fontId="22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/>
    </xf>
    <xf numFmtId="164" fontId="8" fillId="2" borderId="3" xfId="1" applyFont="1" applyFill="1" applyBorder="1" applyAlignment="1" applyProtection="1">
      <alignment vertical="center"/>
    </xf>
    <xf numFmtId="164" fontId="25" fillId="2" borderId="3" xfId="1" applyFont="1" applyFill="1" applyBorder="1" applyAlignment="1" applyProtection="1">
      <alignment vertical="center"/>
    </xf>
    <xf numFmtId="164" fontId="2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164" fontId="15" fillId="2" borderId="3" xfId="0" applyNumberFormat="1" applyFont="1" applyFill="1" applyBorder="1"/>
    <xf numFmtId="0" fontId="20" fillId="2" borderId="3" xfId="0" applyFont="1" applyFill="1" applyBorder="1"/>
    <xf numFmtId="0" fontId="22" fillId="2" borderId="3" xfId="0" applyFont="1" applyFill="1" applyBorder="1" applyAlignment="1">
      <alignment horizontal="center" vertical="center"/>
    </xf>
    <xf numFmtId="164" fontId="21" fillId="0" borderId="3" xfId="0" applyNumberFormat="1" applyFont="1" applyBorder="1"/>
    <xf numFmtId="0" fontId="21" fillId="0" borderId="3" xfId="0" applyFont="1" applyBorder="1"/>
    <xf numFmtId="0" fontId="21" fillId="2" borderId="3" xfId="0" applyFont="1" applyFill="1" applyBorder="1"/>
    <xf numFmtId="0" fontId="15" fillId="2" borderId="3" xfId="0" applyFont="1" applyFill="1" applyBorder="1" applyAlignment="1">
      <alignment vertical="top" wrapText="1"/>
    </xf>
    <xf numFmtId="0" fontId="45" fillId="0" borderId="3" xfId="0" applyFont="1" applyBorder="1"/>
    <xf numFmtId="0" fontId="5" fillId="0" borderId="3" xfId="0" applyFont="1" applyBorder="1" applyAlignment="1">
      <alignment horizontal="center" wrapText="1"/>
    </xf>
    <xf numFmtId="0" fontId="46" fillId="0" borderId="3" xfId="0" applyFont="1" applyBorder="1"/>
    <xf numFmtId="0" fontId="46" fillId="0" borderId="3" xfId="0" applyFont="1" applyBorder="1" applyAlignment="1">
      <alignment horizontal="center" vertical="center"/>
    </xf>
    <xf numFmtId="164" fontId="46" fillId="0" borderId="3" xfId="1" applyFont="1" applyFill="1" applyBorder="1" applyAlignment="1" applyProtection="1"/>
    <xf numFmtId="0" fontId="8" fillId="4" borderId="3" xfId="0" applyFont="1" applyFill="1" applyBorder="1"/>
    <xf numFmtId="0" fontId="8" fillId="4" borderId="3" xfId="0" applyFont="1" applyFill="1" applyBorder="1" applyAlignment="1">
      <alignment horizontal="left" wrapText="1"/>
    </xf>
    <xf numFmtId="0" fontId="46" fillId="0" borderId="3" xfId="0" applyFont="1" applyBorder="1" applyAlignment="1">
      <alignment horizontal="center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horizontal="justify" vertical="top" wrapText="1"/>
    </xf>
    <xf numFmtId="164" fontId="8" fillId="4" borderId="3" xfId="1" applyFont="1" applyFill="1" applyBorder="1" applyAlignment="1" applyProtection="1">
      <alignment horizontal="center" vertical="center"/>
    </xf>
    <xf numFmtId="164" fontId="8" fillId="4" borderId="3" xfId="1" applyFont="1" applyFill="1" applyBorder="1" applyAlignment="1" applyProtection="1"/>
    <xf numFmtId="164" fontId="8" fillId="4" borderId="3" xfId="1" applyFont="1" applyFill="1" applyBorder="1" applyAlignment="1" applyProtection="1">
      <alignment wrapText="1"/>
    </xf>
    <xf numFmtId="0" fontId="46" fillId="2" borderId="3" xfId="0" applyFont="1" applyFill="1" applyBorder="1" applyAlignment="1">
      <alignment horizontal="center" vertical="center"/>
    </xf>
    <xf numFmtId="0" fontId="44" fillId="2" borderId="3" xfId="0" applyFont="1" applyFill="1" applyBorder="1"/>
    <xf numFmtId="0" fontId="2" fillId="4" borderId="3" xfId="0" applyFont="1" applyFill="1" applyBorder="1"/>
    <xf numFmtId="0" fontId="5" fillId="0" borderId="3" xfId="0" applyFont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164" fontId="47" fillId="0" borderId="3" xfId="0" applyNumberFormat="1" applyFont="1" applyBorder="1"/>
    <xf numFmtId="0" fontId="47" fillId="0" borderId="3" xfId="0" applyFont="1" applyBorder="1"/>
    <xf numFmtId="0" fontId="47" fillId="0" borderId="3" xfId="0" applyFont="1" applyBorder="1" applyAlignment="1">
      <alignment wrapText="1"/>
    </xf>
    <xf numFmtId="0" fontId="48" fillId="0" borderId="3" xfId="0" applyFont="1" applyBorder="1"/>
    <xf numFmtId="0" fontId="46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justify" vertical="top" wrapText="1"/>
    </xf>
    <xf numFmtId="0" fontId="44" fillId="2" borderId="3" xfId="0" applyFont="1" applyFill="1" applyBorder="1" applyAlignment="1"/>
    <xf numFmtId="0" fontId="34" fillId="2" borderId="3" xfId="0" applyFont="1" applyFill="1" applyBorder="1" applyAlignment="1">
      <alignment wrapText="1"/>
    </xf>
    <xf numFmtId="0" fontId="34" fillId="2" borderId="3" xfId="0" applyFont="1" applyFill="1" applyBorder="1" applyAlignment="1">
      <alignment vertical="top" wrapText="1"/>
    </xf>
    <xf numFmtId="0" fontId="45" fillId="2" borderId="3" xfId="1" applyNumberFormat="1" applyFont="1" applyFill="1" applyBorder="1" applyAlignment="1" applyProtection="1"/>
    <xf numFmtId="164" fontId="37" fillId="2" borderId="3" xfId="1" applyFont="1" applyFill="1" applyBorder="1"/>
    <xf numFmtId="164" fontId="5" fillId="2" borderId="3" xfId="0" applyNumberFormat="1" applyFont="1" applyFill="1" applyBorder="1" applyAlignment="1">
      <alignment horizontal="center" vertical="center"/>
    </xf>
    <xf numFmtId="164" fontId="22" fillId="0" borderId="3" xfId="0" applyNumberFormat="1" applyFont="1" applyBorder="1"/>
    <xf numFmtId="164" fontId="23" fillId="0" borderId="3" xfId="0" applyNumberFormat="1" applyFont="1" applyBorder="1"/>
    <xf numFmtId="164" fontId="5" fillId="0" borderId="3" xfId="1" applyFont="1" applyBorder="1" applyAlignment="1">
      <alignment horizontal="center" vertical="center"/>
    </xf>
    <xf numFmtId="164" fontId="7" fillId="2" borderId="3" xfId="0" applyNumberFormat="1" applyFont="1" applyFill="1" applyBorder="1" applyAlignment="1"/>
    <xf numFmtId="164" fontId="23" fillId="0" borderId="3" xfId="1" applyFont="1" applyBorder="1" applyAlignment="1">
      <alignment horizontal="center"/>
    </xf>
    <xf numFmtId="164" fontId="23" fillId="0" borderId="3" xfId="0" applyNumberFormat="1" applyFont="1" applyBorder="1" applyAlignment="1"/>
    <xf numFmtId="164" fontId="5" fillId="2" borderId="3" xfId="1" applyFont="1" applyFill="1" applyBorder="1" applyAlignment="1" applyProtection="1">
      <alignment horizontal="right"/>
    </xf>
    <xf numFmtId="164" fontId="46" fillId="0" borderId="3" xfId="0" applyNumberFormat="1" applyFont="1" applyBorder="1"/>
    <xf numFmtId="164" fontId="5" fillId="0" borderId="3" xfId="0" applyNumberFormat="1" applyFont="1" applyBorder="1"/>
    <xf numFmtId="164" fontId="22" fillId="0" borderId="3" xfId="1" applyFont="1" applyBorder="1"/>
    <xf numFmtId="164" fontId="43" fillId="4" borderId="3" xfId="1" applyFont="1" applyFill="1" applyBorder="1" applyAlignment="1" applyProtection="1">
      <alignment horizontal="left" wrapText="1"/>
    </xf>
    <xf numFmtId="164" fontId="22" fillId="0" borderId="3" xfId="1" applyFont="1" applyBorder="1" applyAlignment="1">
      <alignment horizontal="center"/>
    </xf>
    <xf numFmtId="164" fontId="22" fillId="2" borderId="3" xfId="1" applyFont="1" applyFill="1" applyBorder="1" applyAlignment="1" applyProtection="1"/>
    <xf numFmtId="164" fontId="22" fillId="2" borderId="3" xfId="1" applyFont="1" applyFill="1" applyBorder="1" applyAlignment="1" applyProtection="1">
      <alignment horizontal="right"/>
    </xf>
    <xf numFmtId="164" fontId="43" fillId="0" borderId="3" xfId="1" applyFont="1" applyBorder="1"/>
    <xf numFmtId="0" fontId="19" fillId="2" borderId="3" xfId="0" applyFont="1" applyFill="1" applyBorder="1" applyAlignment="1">
      <alignment horizontal="justify" vertical="top" wrapText="1"/>
    </xf>
    <xf numFmtId="0" fontId="15" fillId="2" borderId="5" xfId="0" applyFont="1" applyFill="1" applyBorder="1" applyAlignment="1">
      <alignment vertical="top" wrapText="1"/>
    </xf>
    <xf numFmtId="164" fontId="43" fillId="4" borderId="3" xfId="0" applyNumberFormat="1" applyFont="1" applyFill="1" applyBorder="1" applyAlignment="1">
      <alignment horizontal="left"/>
    </xf>
    <xf numFmtId="164" fontId="25" fillId="2" borderId="3" xfId="0" applyNumberFormat="1" applyFont="1" applyFill="1" applyBorder="1" applyAlignment="1">
      <alignment horizontal="left"/>
    </xf>
    <xf numFmtId="0" fontId="46" fillId="2" borderId="3" xfId="0" applyFont="1" applyFill="1" applyBorder="1"/>
    <xf numFmtId="0" fontId="19" fillId="2" borderId="3" xfId="0" applyFont="1" applyFill="1" applyBorder="1" applyAlignment="1">
      <alignment vertical="top" wrapText="1"/>
    </xf>
    <xf numFmtId="164" fontId="5" fillId="4" borderId="3" xfId="1" applyFont="1" applyFill="1" applyBorder="1" applyAlignment="1" applyProtection="1"/>
    <xf numFmtId="164" fontId="5" fillId="2" borderId="3" xfId="0" applyNumberFormat="1" applyFont="1" applyFill="1" applyBorder="1" applyAlignment="1">
      <alignment horizontal="center"/>
    </xf>
    <xf numFmtId="0" fontId="15" fillId="2" borderId="0" xfId="0" applyFont="1" applyFill="1"/>
    <xf numFmtId="0" fontId="9" fillId="2" borderId="5" xfId="0" applyFont="1" applyFill="1" applyBorder="1" applyAlignment="1">
      <alignment vertical="top" wrapText="1"/>
    </xf>
    <xf numFmtId="164" fontId="5" fillId="2" borderId="3" xfId="1" applyFont="1" applyFill="1" applyBorder="1" applyAlignment="1">
      <alignment horizontal="center"/>
    </xf>
    <xf numFmtId="164" fontId="5" fillId="2" borderId="3" xfId="1" applyFont="1" applyFill="1" applyBorder="1" applyAlignment="1">
      <alignment horizontal="center" vertical="center"/>
    </xf>
    <xf numFmtId="164" fontId="15" fillId="0" borderId="3" xfId="1" applyFont="1" applyBorder="1"/>
    <xf numFmtId="164" fontId="43" fillId="2" borderId="3" xfId="1" applyFont="1" applyFill="1" applyBorder="1" applyAlignment="1" applyProtection="1">
      <alignment horizontal="right"/>
    </xf>
    <xf numFmtId="164" fontId="5" fillId="0" borderId="3" xfId="1" applyFont="1" applyBorder="1" applyAlignment="1">
      <alignment horizontal="center"/>
    </xf>
    <xf numFmtId="164" fontId="7" fillId="4" borderId="3" xfId="1" applyFont="1" applyFill="1" applyBorder="1" applyAlignment="1" applyProtection="1"/>
    <xf numFmtId="164" fontId="7" fillId="2" borderId="3" xfId="1" applyFont="1" applyFill="1" applyBorder="1" applyAlignment="1" applyProtection="1">
      <alignment horizontal="center"/>
    </xf>
    <xf numFmtId="164" fontId="5" fillId="4" borderId="3" xfId="1" applyFont="1" applyFill="1" applyBorder="1" applyAlignment="1" applyProtection="1">
      <alignment horizontal="left" wrapText="1"/>
    </xf>
    <xf numFmtId="164" fontId="5" fillId="4" borderId="3" xfId="1" applyFont="1" applyFill="1" applyBorder="1" applyAlignment="1" applyProtection="1">
      <alignment horizontal="right"/>
    </xf>
    <xf numFmtId="164" fontId="25" fillId="2" borderId="3" xfId="0" applyNumberFormat="1" applyFont="1" applyFill="1" applyBorder="1"/>
    <xf numFmtId="0" fontId="18" fillId="0" borderId="3" xfId="0" applyFont="1" applyBorder="1"/>
    <xf numFmtId="164" fontId="7" fillId="0" borderId="3" xfId="1" applyFont="1" applyBorder="1"/>
    <xf numFmtId="164" fontId="64" fillId="0" borderId="3" xfId="1" applyFont="1" applyBorder="1"/>
    <xf numFmtId="0" fontId="15" fillId="0" borderId="4" xfId="0" applyFont="1" applyBorder="1" applyAlignment="1">
      <alignment wrapText="1"/>
    </xf>
    <xf numFmtId="0" fontId="18" fillId="0" borderId="3" xfId="0" applyFont="1" applyBorder="1" applyAlignment="1">
      <alignment wrapText="1"/>
    </xf>
    <xf numFmtId="9" fontId="65" fillId="2" borderId="3" xfId="0" applyNumberFormat="1" applyFont="1" applyFill="1" applyBorder="1" applyAlignment="1">
      <alignment horizontal="center" wrapText="1"/>
    </xf>
    <xf numFmtId="9" fontId="66" fillId="0" borderId="3" xfId="0" applyNumberFormat="1" applyFont="1" applyBorder="1" applyAlignment="1">
      <alignment horizontal="center"/>
    </xf>
    <xf numFmtId="9" fontId="65" fillId="2" borderId="3" xfId="0" applyNumberFormat="1" applyFont="1" applyFill="1" applyBorder="1" applyAlignment="1">
      <alignment horizontal="center"/>
    </xf>
    <xf numFmtId="9" fontId="65" fillId="4" borderId="3" xfId="0" applyNumberFormat="1" applyFont="1" applyFill="1" applyBorder="1" applyAlignment="1">
      <alignment horizontal="center"/>
    </xf>
    <xf numFmtId="164" fontId="43" fillId="2" borderId="3" xfId="1" applyFont="1" applyFill="1" applyBorder="1" applyAlignment="1" applyProtection="1">
      <alignment horizontal="left" wrapText="1"/>
    </xf>
    <xf numFmtId="43" fontId="7" fillId="2" borderId="3" xfId="0" applyNumberFormat="1" applyFont="1" applyFill="1" applyBorder="1" applyAlignment="1">
      <alignment wrapText="1"/>
    </xf>
    <xf numFmtId="43" fontId="7" fillId="2" borderId="3" xfId="0" applyNumberFormat="1" applyFont="1" applyFill="1" applyBorder="1" applyAlignment="1">
      <alignment vertical="center" wrapText="1"/>
    </xf>
    <xf numFmtId="164" fontId="7" fillId="2" borderId="3" xfId="1" applyFont="1" applyFill="1" applyBorder="1"/>
    <xf numFmtId="164" fontId="5" fillId="0" borderId="3" xfId="1" applyFont="1" applyBorder="1" applyAlignment="1">
      <alignment horizontal="center" wrapText="1"/>
    </xf>
    <xf numFmtId="164" fontId="5" fillId="2" borderId="3" xfId="1" applyFont="1" applyFill="1" applyBorder="1" applyAlignment="1">
      <alignment horizontal="center" wrapText="1"/>
    </xf>
    <xf numFmtId="164" fontId="22" fillId="0" borderId="3" xfId="0" applyNumberFormat="1" applyFont="1" applyBorder="1" applyAlignment="1">
      <alignment horizontal="center"/>
    </xf>
    <xf numFmtId="164" fontId="25" fillId="0" borderId="3" xfId="1" applyFont="1" applyBorder="1"/>
    <xf numFmtId="164" fontId="43" fillId="2" borderId="3" xfId="0" applyNumberFormat="1" applyFont="1" applyFill="1" applyBorder="1" applyAlignment="1">
      <alignment horizontal="center" vertical="center"/>
    </xf>
    <xf numFmtId="164" fontId="25" fillId="0" borderId="3" xfId="0" applyNumberFormat="1" applyFont="1" applyBorder="1"/>
    <xf numFmtId="164" fontId="37" fillId="0" borderId="0" xfId="0" applyNumberFormat="1" applyFont="1"/>
    <xf numFmtId="164" fontId="25" fillId="0" borderId="3" xfId="1" applyFont="1" applyFill="1" applyBorder="1" applyAlignment="1" applyProtection="1">
      <alignment horizontal="right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164" fontId="5" fillId="2" borderId="3" xfId="1" applyFont="1" applyFill="1" applyBorder="1" applyAlignment="1" applyProtection="1">
      <alignment vertical="center" wrapText="1"/>
    </xf>
    <xf numFmtId="164" fontId="9" fillId="0" borderId="0" xfId="1" applyFont="1"/>
    <xf numFmtId="164" fontId="5" fillId="5" borderId="3" xfId="1" applyFont="1" applyFill="1" applyBorder="1" applyAlignment="1" applyProtection="1">
      <alignment horizontal="center" vertical="center"/>
    </xf>
    <xf numFmtId="164" fontId="9" fillId="5" borderId="3" xfId="1" applyFont="1" applyFill="1" applyBorder="1"/>
    <xf numFmtId="164" fontId="9" fillId="5" borderId="3" xfId="0" applyNumberFormat="1" applyFont="1" applyFill="1" applyBorder="1"/>
    <xf numFmtId="164" fontId="5" fillId="2" borderId="3" xfId="1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164" fontId="5" fillId="5" borderId="3" xfId="1" applyFont="1" applyFill="1" applyBorder="1" applyAlignment="1">
      <alignment horizontal="left" wrapText="1"/>
    </xf>
    <xf numFmtId="164" fontId="5" fillId="5" borderId="3" xfId="1" applyFont="1" applyFill="1" applyBorder="1" applyAlignment="1">
      <alignment horizontal="center"/>
    </xf>
    <xf numFmtId="164" fontId="9" fillId="0" borderId="0" xfId="0" applyNumberFormat="1" applyFont="1"/>
    <xf numFmtId="164" fontId="15" fillId="2" borderId="0" xfId="1" applyFont="1" applyFill="1" applyBorder="1"/>
    <xf numFmtId="164" fontId="15" fillId="5" borderId="3" xfId="0" applyNumberFormat="1" applyFont="1" applyFill="1" applyBorder="1"/>
    <xf numFmtId="164" fontId="5" fillId="5" borderId="3" xfId="1" applyFont="1" applyFill="1" applyBorder="1" applyAlignment="1" applyProtection="1">
      <alignment horizontal="center"/>
    </xf>
    <xf numFmtId="0" fontId="27" fillId="2" borderId="3" xfId="0" applyFont="1" applyFill="1" applyBorder="1" applyAlignment="1">
      <alignment horizontal="center"/>
    </xf>
    <xf numFmtId="164" fontId="23" fillId="2" borderId="3" xfId="0" applyNumberFormat="1" applyFont="1" applyFill="1" applyBorder="1" applyAlignment="1"/>
    <xf numFmtId="4" fontId="67" fillId="0" borderId="3" xfId="0" applyNumberFormat="1" applyFont="1" applyBorder="1" applyAlignment="1">
      <alignment vertical="center" wrapText="1"/>
    </xf>
    <xf numFmtId="4" fontId="68" fillId="0" borderId="3" xfId="0" applyNumberFormat="1" applyFont="1" applyBorder="1" applyAlignment="1">
      <alignment vertical="center" wrapText="1"/>
    </xf>
    <xf numFmtId="0" fontId="53" fillId="0" borderId="0" xfId="0" applyFont="1"/>
    <xf numFmtId="0" fontId="69" fillId="0" borderId="0" xfId="0" applyFont="1"/>
    <xf numFmtId="164" fontId="70" fillId="0" borderId="0" xfId="1" applyFont="1"/>
    <xf numFmtId="10" fontId="0" fillId="0" borderId="0" xfId="0" applyNumberFormat="1"/>
    <xf numFmtId="43" fontId="0" fillId="0" borderId="0" xfId="0" applyNumberFormat="1"/>
    <xf numFmtId="0" fontId="70" fillId="0" borderId="0" xfId="0" applyFont="1"/>
    <xf numFmtId="164" fontId="28" fillId="0" borderId="3" xfId="1" applyFont="1" applyBorder="1"/>
    <xf numFmtId="0" fontId="30" fillId="0" borderId="3" xfId="0" applyFont="1" applyBorder="1" applyAlignment="1">
      <alignment wrapText="1"/>
    </xf>
    <xf numFmtId="0" fontId="30" fillId="0" borderId="3" xfId="0" applyFont="1" applyBorder="1"/>
    <xf numFmtId="164" fontId="30" fillId="0" borderId="3" xfId="1" applyFont="1" applyBorder="1"/>
    <xf numFmtId="0" fontId="71" fillId="0" borderId="2" xfId="0" applyFont="1" applyBorder="1" applyAlignment="1"/>
    <xf numFmtId="164" fontId="28" fillId="0" borderId="5" xfId="1" applyFont="1" applyBorder="1"/>
    <xf numFmtId="164" fontId="29" fillId="2" borderId="5" xfId="1" applyFont="1" applyFill="1" applyBorder="1" applyAlignment="1" applyProtection="1">
      <alignment horizontal="right"/>
    </xf>
    <xf numFmtId="164" fontId="30" fillId="0" borderId="5" xfId="1" applyFont="1" applyBorder="1"/>
    <xf numFmtId="0" fontId="6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vertical="center"/>
    </xf>
    <xf numFmtId="164" fontId="34" fillId="2" borderId="3" xfId="0" applyNumberFormat="1" applyFont="1" applyFill="1" applyBorder="1"/>
    <xf numFmtId="164" fontId="5" fillId="2" borderId="3" xfId="0" applyNumberFormat="1" applyFont="1" applyFill="1" applyBorder="1" applyAlignment="1">
      <alignment horizontal="center" wrapText="1"/>
    </xf>
    <xf numFmtId="164" fontId="15" fillId="2" borderId="3" xfId="1" applyFont="1" applyFill="1" applyBorder="1" applyAlignment="1"/>
    <xf numFmtId="164" fontId="5" fillId="2" borderId="3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31" fillId="2" borderId="4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47" fillId="2" borderId="3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center" wrapText="1"/>
    </xf>
    <xf numFmtId="0" fontId="47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 wrapText="1"/>
    </xf>
    <xf numFmtId="0" fontId="27" fillId="2" borderId="3" xfId="0" applyFont="1" applyFill="1" applyBorder="1" applyAlignment="1">
      <alignment horizontal="center"/>
    </xf>
    <xf numFmtId="0" fontId="48" fillId="2" borderId="3" xfId="0" applyFont="1" applyFill="1" applyBorder="1" applyAlignment="1">
      <alignment horizontal="center"/>
    </xf>
    <xf numFmtId="0" fontId="7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wrapText="1"/>
    </xf>
    <xf numFmtId="0" fontId="20" fillId="2" borderId="5" xfId="0" applyFont="1" applyFill="1" applyBorder="1" applyAlignment="1">
      <alignment horizontal="center" wrapText="1"/>
    </xf>
    <xf numFmtId="0" fontId="31" fillId="3" borderId="4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31" fillId="3" borderId="5" xfId="0" applyFont="1" applyFill="1" applyBorder="1" applyAlignment="1">
      <alignment horizontal="center"/>
    </xf>
    <xf numFmtId="0" fontId="40" fillId="2" borderId="4" xfId="0" applyFont="1" applyFill="1" applyBorder="1" applyAlignment="1">
      <alignment horizontal="center"/>
    </xf>
    <xf numFmtId="0" fontId="40" fillId="2" borderId="7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/>
    </xf>
    <xf numFmtId="0" fontId="41" fillId="2" borderId="4" xfId="0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1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wrapText="1"/>
    </xf>
    <xf numFmtId="0" fontId="27" fillId="2" borderId="5" xfId="0" applyFont="1" applyFill="1" applyBorder="1" applyAlignment="1">
      <alignment horizontal="center" wrapText="1"/>
    </xf>
    <xf numFmtId="0" fontId="33" fillId="2" borderId="4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5" fillId="2" borderId="3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view="pageLayout" topLeftCell="A85" zoomScaleNormal="100" workbookViewId="0">
      <selection activeCell="D85" sqref="D85"/>
    </sheetView>
  </sheetViews>
  <sheetFormatPr defaultColWidth="9.109375" defaultRowHeight="24.6" customHeight="1"/>
  <cols>
    <col min="1" max="1" width="19" style="263" customWidth="1"/>
    <col min="2" max="2" width="39.44140625" style="263" customWidth="1"/>
    <col min="3" max="3" width="23.44140625" style="263" customWidth="1"/>
    <col min="4" max="4" width="18.109375" style="263" customWidth="1"/>
    <col min="5" max="5" width="20.44140625" style="263" customWidth="1"/>
    <col min="6" max="6" width="14.109375" style="263" bestFit="1" customWidth="1"/>
    <col min="7" max="7" width="13.21875" style="263" customWidth="1"/>
    <col min="8" max="16384" width="9.109375" style="263"/>
  </cols>
  <sheetData>
    <row r="1" spans="1:8" ht="24.6" customHeight="1">
      <c r="A1" s="473" t="s">
        <v>0</v>
      </c>
      <c r="B1" s="474"/>
      <c r="C1" s="474"/>
      <c r="D1" s="474"/>
      <c r="E1" s="475"/>
    </row>
    <row r="2" spans="1:8" ht="24.6" customHeight="1">
      <c r="A2" s="473" t="s">
        <v>640</v>
      </c>
      <c r="B2" s="474"/>
      <c r="C2" s="474"/>
      <c r="D2" s="474"/>
      <c r="E2" s="475"/>
      <c r="F2" s="263">
        <v>1539.2</v>
      </c>
      <c r="G2" s="263">
        <v>295</v>
      </c>
      <c r="H2" s="263">
        <v>9450</v>
      </c>
    </row>
    <row r="3" spans="1:8" ht="40.200000000000003" customHeight="1">
      <c r="A3" s="269" t="s">
        <v>1</v>
      </c>
      <c r="B3" s="270" t="s">
        <v>2</v>
      </c>
      <c r="C3" s="271" t="s">
        <v>545</v>
      </c>
      <c r="D3" s="272" t="s">
        <v>404</v>
      </c>
      <c r="E3" s="272" t="s">
        <v>405</v>
      </c>
      <c r="F3" s="263">
        <v>600</v>
      </c>
      <c r="G3" s="263">
        <v>500</v>
      </c>
      <c r="H3" s="263">
        <v>1280</v>
      </c>
    </row>
    <row r="4" spans="1:8" ht="24.6" customHeight="1">
      <c r="A4" s="273">
        <v>1413000</v>
      </c>
      <c r="B4" s="274" t="s">
        <v>3</v>
      </c>
      <c r="C4" s="275"/>
      <c r="D4" s="276"/>
      <c r="E4" s="276"/>
      <c r="F4" s="263">
        <v>2300</v>
      </c>
      <c r="G4" s="263">
        <v>500</v>
      </c>
      <c r="H4" s="263">
        <v>590</v>
      </c>
    </row>
    <row r="5" spans="1:8" ht="24.6" customHeight="1">
      <c r="A5" s="264">
        <v>1413001</v>
      </c>
      <c r="B5" s="265" t="s">
        <v>4</v>
      </c>
      <c r="C5" s="277">
        <v>764000</v>
      </c>
      <c r="D5" s="278">
        <v>100000</v>
      </c>
      <c r="E5" s="277">
        <f>C5+D5</f>
        <v>864000</v>
      </c>
      <c r="F5" s="263">
        <v>1225.1199999999999</v>
      </c>
      <c r="G5" s="263">
        <v>239.2</v>
      </c>
      <c r="H5" s="263">
        <v>1600</v>
      </c>
    </row>
    <row r="6" spans="1:8" ht="24.6" customHeight="1">
      <c r="A6" s="264">
        <v>1413002</v>
      </c>
      <c r="B6" s="280" t="s">
        <v>5</v>
      </c>
      <c r="C6" s="277">
        <v>20000</v>
      </c>
      <c r="D6" s="281">
        <v>30000</v>
      </c>
      <c r="E6" s="279">
        <f>C6+D6</f>
        <v>50000</v>
      </c>
      <c r="F6" s="263">
        <v>2900</v>
      </c>
      <c r="G6" s="263">
        <v>295</v>
      </c>
      <c r="H6" s="263">
        <v>1356</v>
      </c>
    </row>
    <row r="7" spans="1:8" ht="24.6" customHeight="1">
      <c r="A7" s="264"/>
      <c r="B7" s="282" t="s">
        <v>6</v>
      </c>
      <c r="C7" s="283">
        <f>SUM(C5:C6)</f>
        <v>784000</v>
      </c>
      <c r="D7" s="283">
        <f t="shared" ref="D7:E7" si="0">SUM(D5:D6)</f>
        <v>130000</v>
      </c>
      <c r="E7" s="283">
        <f t="shared" si="0"/>
        <v>914000</v>
      </c>
      <c r="F7" s="263">
        <v>1542</v>
      </c>
      <c r="G7" s="263">
        <v>500</v>
      </c>
      <c r="H7" s="263">
        <v>2800</v>
      </c>
    </row>
    <row r="8" spans="1:8" ht="24.6" customHeight="1">
      <c r="A8" s="273">
        <v>1415000</v>
      </c>
      <c r="B8" s="274" t="s">
        <v>7</v>
      </c>
      <c r="C8" s="277"/>
      <c r="D8" s="281"/>
      <c r="E8" s="279"/>
      <c r="F8" s="263">
        <v>500</v>
      </c>
      <c r="G8" s="263">
        <v>200</v>
      </c>
      <c r="H8" s="263">
        <v>2923.87</v>
      </c>
    </row>
    <row r="9" spans="1:8" ht="24.6" customHeight="1">
      <c r="A9" s="264">
        <v>1415013</v>
      </c>
      <c r="B9" s="265" t="s">
        <v>8</v>
      </c>
      <c r="C9" s="277">
        <v>20840</v>
      </c>
      <c r="D9" s="281"/>
      <c r="E9" s="277">
        <v>20840</v>
      </c>
      <c r="F9" s="263">
        <v>444</v>
      </c>
      <c r="G9" s="263">
        <v>400</v>
      </c>
      <c r="H9" s="263">
        <v>7650</v>
      </c>
    </row>
    <row r="10" spans="1:8" ht="24.6" customHeight="1">
      <c r="A10" s="264">
        <v>1415031</v>
      </c>
      <c r="B10" s="280" t="s">
        <v>9</v>
      </c>
      <c r="C10" s="277">
        <v>3160</v>
      </c>
      <c r="D10" s="281"/>
      <c r="E10" s="277">
        <v>3160</v>
      </c>
      <c r="F10" s="263">
        <v>135</v>
      </c>
      <c r="G10" s="263">
        <v>1000</v>
      </c>
      <c r="H10" s="263">
        <v>1500</v>
      </c>
    </row>
    <row r="11" spans="1:8" ht="24.6" customHeight="1">
      <c r="A11" s="264">
        <v>1415052</v>
      </c>
      <c r="B11" s="280" t="s">
        <v>10</v>
      </c>
      <c r="C11" s="277">
        <v>1100000</v>
      </c>
      <c r="D11" s="281">
        <v>-1000000</v>
      </c>
      <c r="E11" s="279">
        <f>C11+D11</f>
        <v>100000</v>
      </c>
      <c r="F11" s="263">
        <v>300</v>
      </c>
      <c r="G11" s="263">
        <v>2185.04</v>
      </c>
    </row>
    <row r="12" spans="1:8" ht="24.6" customHeight="1">
      <c r="A12" s="264"/>
      <c r="B12" s="282" t="s">
        <v>6</v>
      </c>
      <c r="C12" s="283">
        <f>SUM(C9:C11)</f>
        <v>1124000</v>
      </c>
      <c r="D12" s="283">
        <f t="shared" ref="D12:E12" si="1">SUM(D9:D11)</f>
        <v>-1000000</v>
      </c>
      <c r="E12" s="283">
        <f t="shared" si="1"/>
        <v>124000</v>
      </c>
      <c r="F12" s="263">
        <v>590</v>
      </c>
      <c r="G12" s="263">
        <v>1000</v>
      </c>
    </row>
    <row r="13" spans="1:8" ht="24.6" customHeight="1">
      <c r="A13" s="273">
        <v>1422000</v>
      </c>
      <c r="B13" s="274" t="s">
        <v>11</v>
      </c>
      <c r="C13" s="277"/>
      <c r="D13" s="281"/>
      <c r="E13" s="279"/>
      <c r="F13" s="263">
        <v>490</v>
      </c>
      <c r="G13" s="263">
        <v>2000</v>
      </c>
    </row>
    <row r="14" spans="1:8" ht="24.6" customHeight="1">
      <c r="A14" s="264">
        <v>1422001</v>
      </c>
      <c r="B14" s="280" t="s">
        <v>12</v>
      </c>
      <c r="C14" s="277">
        <v>2000</v>
      </c>
      <c r="D14" s="281"/>
      <c r="E14" s="277">
        <v>2000</v>
      </c>
      <c r="F14" s="263">
        <f>SUM(F2:F13)</f>
        <v>12565.32</v>
      </c>
      <c r="G14" s="263">
        <f>SUM(G2:G13)</f>
        <v>9114.24</v>
      </c>
      <c r="H14" s="263">
        <f>SUM(H2:H13)</f>
        <v>29149.87</v>
      </c>
    </row>
    <row r="15" spans="1:8" ht="24.6" customHeight="1">
      <c r="A15" s="264">
        <v>1422002</v>
      </c>
      <c r="B15" s="280" t="s">
        <v>13</v>
      </c>
      <c r="C15" s="277">
        <v>1000</v>
      </c>
      <c r="D15" s="281"/>
      <c r="E15" s="277">
        <v>1000</v>
      </c>
      <c r="F15" s="436" t="s">
        <v>641</v>
      </c>
    </row>
    <row r="16" spans="1:8" ht="24.6" customHeight="1">
      <c r="A16" s="264">
        <v>1422005</v>
      </c>
      <c r="B16" s="280" t="s">
        <v>14</v>
      </c>
      <c r="C16" s="277">
        <v>300000</v>
      </c>
      <c r="D16" s="281"/>
      <c r="E16" s="277">
        <v>300000</v>
      </c>
    </row>
    <row r="17" spans="1:5" ht="24.6" customHeight="1">
      <c r="A17" s="264">
        <v>1422006</v>
      </c>
      <c r="B17" s="280" t="s">
        <v>15</v>
      </c>
      <c r="C17" s="284">
        <v>5000</v>
      </c>
      <c r="D17" s="281"/>
      <c r="E17" s="284">
        <v>5000</v>
      </c>
    </row>
    <row r="18" spans="1:5" ht="24.6" customHeight="1">
      <c r="A18" s="264">
        <v>1422007</v>
      </c>
      <c r="B18" s="280" t="s">
        <v>16</v>
      </c>
      <c r="C18" s="284">
        <v>3500</v>
      </c>
      <c r="D18" s="281"/>
      <c r="E18" s="284">
        <v>3500</v>
      </c>
    </row>
    <row r="19" spans="1:5" ht="24.6" customHeight="1">
      <c r="A19" s="264">
        <v>1422009</v>
      </c>
      <c r="B19" s="285" t="s">
        <v>17</v>
      </c>
      <c r="C19" s="277">
        <v>4000</v>
      </c>
      <c r="D19" s="281"/>
      <c r="E19" s="277">
        <v>4000</v>
      </c>
    </row>
    <row r="20" spans="1:5" ht="24.6" customHeight="1">
      <c r="A20" s="264">
        <v>1422010</v>
      </c>
      <c r="B20" s="280" t="s">
        <v>18</v>
      </c>
      <c r="C20" s="277">
        <v>50000</v>
      </c>
      <c r="D20" s="437">
        <v>25000</v>
      </c>
      <c r="E20" s="277">
        <f>C20+D20</f>
        <v>75000</v>
      </c>
    </row>
    <row r="21" spans="1:5" ht="24.6" customHeight="1">
      <c r="A21" s="264">
        <v>1422011</v>
      </c>
      <c r="B21" s="265" t="s">
        <v>19</v>
      </c>
      <c r="C21" s="277">
        <v>15000</v>
      </c>
      <c r="D21" s="281"/>
      <c r="E21" s="277">
        <v>15000</v>
      </c>
    </row>
    <row r="22" spans="1:5" ht="24.6" customHeight="1">
      <c r="A22" s="264">
        <v>1422012</v>
      </c>
      <c r="B22" s="280" t="s">
        <v>20</v>
      </c>
      <c r="C22" s="277">
        <v>10000</v>
      </c>
      <c r="D22" s="281"/>
      <c r="E22" s="277">
        <v>10000</v>
      </c>
    </row>
    <row r="23" spans="1:5" ht="24.6" customHeight="1">
      <c r="A23" s="264">
        <v>1422013</v>
      </c>
      <c r="B23" s="280" t="s">
        <v>21</v>
      </c>
      <c r="C23" s="277">
        <v>3000</v>
      </c>
      <c r="D23" s="281"/>
      <c r="E23" s="277">
        <v>3000</v>
      </c>
    </row>
    <row r="24" spans="1:5" ht="24.6" customHeight="1">
      <c r="A24" s="264">
        <v>1422015</v>
      </c>
      <c r="B24" s="265" t="s">
        <v>22</v>
      </c>
      <c r="C24" s="277">
        <v>15000</v>
      </c>
      <c r="D24" s="281"/>
      <c r="E24" s="277">
        <v>15000</v>
      </c>
    </row>
    <row r="25" spans="1:5" ht="24.6" customHeight="1">
      <c r="A25" s="264">
        <v>1422016</v>
      </c>
      <c r="B25" s="265" t="s">
        <v>23</v>
      </c>
      <c r="C25" s="277">
        <v>6000</v>
      </c>
      <c r="D25" s="281"/>
      <c r="E25" s="277">
        <v>6000</v>
      </c>
    </row>
    <row r="26" spans="1:5" ht="24.6" customHeight="1">
      <c r="A26" s="264">
        <v>1422017</v>
      </c>
      <c r="B26" s="265" t="s">
        <v>24</v>
      </c>
      <c r="C26" s="277">
        <v>10000</v>
      </c>
      <c r="D26" s="281"/>
      <c r="E26" s="277">
        <v>10000</v>
      </c>
    </row>
    <row r="27" spans="1:5" ht="24.6" customHeight="1">
      <c r="A27" s="264">
        <v>1422018</v>
      </c>
      <c r="B27" s="280" t="s">
        <v>25</v>
      </c>
      <c r="C27" s="277">
        <v>10000</v>
      </c>
      <c r="D27" s="281"/>
      <c r="E27" s="277">
        <v>10000</v>
      </c>
    </row>
    <row r="28" spans="1:5" ht="24.6" customHeight="1">
      <c r="A28" s="264">
        <v>1422019</v>
      </c>
      <c r="B28" s="280" t="s">
        <v>26</v>
      </c>
      <c r="C28" s="277">
        <v>3000</v>
      </c>
      <c r="D28" s="281"/>
      <c r="E28" s="277">
        <v>3000</v>
      </c>
    </row>
    <row r="29" spans="1:5" ht="24.6" customHeight="1">
      <c r="A29" s="264">
        <v>1422020</v>
      </c>
      <c r="B29" s="280" t="s">
        <v>27</v>
      </c>
      <c r="C29" s="277">
        <v>3000</v>
      </c>
      <c r="D29" s="437">
        <v>2000</v>
      </c>
      <c r="E29" s="277">
        <f>C29+D29</f>
        <v>5000</v>
      </c>
    </row>
    <row r="30" spans="1:5" ht="24.6" customHeight="1">
      <c r="A30" s="264">
        <v>1422022</v>
      </c>
      <c r="B30" s="280" t="s">
        <v>28</v>
      </c>
      <c r="C30" s="277">
        <v>1000</v>
      </c>
      <c r="D30" s="281"/>
      <c r="E30" s="277">
        <v>1000</v>
      </c>
    </row>
    <row r="31" spans="1:5" ht="24.6" customHeight="1">
      <c r="A31" s="264">
        <v>1422023</v>
      </c>
      <c r="B31" s="280" t="s">
        <v>29</v>
      </c>
      <c r="C31" s="277">
        <v>5000</v>
      </c>
      <c r="D31" s="281"/>
      <c r="E31" s="277">
        <v>5000</v>
      </c>
    </row>
    <row r="32" spans="1:5" ht="24.6" customHeight="1">
      <c r="A32" s="264">
        <v>1422029</v>
      </c>
      <c r="B32" s="280" t="s">
        <v>30</v>
      </c>
      <c r="C32" s="277">
        <v>500</v>
      </c>
      <c r="D32" s="281"/>
      <c r="E32" s="277">
        <v>500</v>
      </c>
    </row>
    <row r="33" spans="1:5" ht="24.6" customHeight="1">
      <c r="A33" s="264">
        <v>1422030</v>
      </c>
      <c r="B33" s="280" t="s">
        <v>31</v>
      </c>
      <c r="C33" s="277">
        <v>2000</v>
      </c>
      <c r="D33" s="281"/>
      <c r="E33" s="277">
        <v>2000</v>
      </c>
    </row>
    <row r="34" spans="1:5" ht="24.6" customHeight="1">
      <c r="A34" s="264">
        <v>1422033</v>
      </c>
      <c r="B34" s="280" t="s">
        <v>32</v>
      </c>
      <c r="C34" s="277">
        <v>30000</v>
      </c>
      <c r="D34" s="281"/>
      <c r="E34" s="277">
        <v>30000</v>
      </c>
    </row>
    <row r="35" spans="1:5" ht="24.6" customHeight="1">
      <c r="A35" s="264">
        <v>1422038</v>
      </c>
      <c r="B35" s="280" t="s">
        <v>33</v>
      </c>
      <c r="C35" s="277">
        <v>7000</v>
      </c>
      <c r="D35" s="281"/>
      <c r="E35" s="277">
        <v>7000</v>
      </c>
    </row>
    <row r="36" spans="1:5" ht="24.6" customHeight="1">
      <c r="A36" s="264">
        <v>1422040</v>
      </c>
      <c r="B36" s="280" t="s">
        <v>34</v>
      </c>
      <c r="C36" s="277">
        <v>10000</v>
      </c>
      <c r="D36" s="437">
        <v>5000</v>
      </c>
      <c r="E36" s="277">
        <f>C36+D36</f>
        <v>15000</v>
      </c>
    </row>
    <row r="37" spans="1:5" ht="24.6" customHeight="1">
      <c r="A37" s="264">
        <v>1422044</v>
      </c>
      <c r="B37" s="280" t="s">
        <v>35</v>
      </c>
      <c r="C37" s="277">
        <v>10000</v>
      </c>
      <c r="D37" s="281"/>
      <c r="E37" s="277">
        <v>10000</v>
      </c>
    </row>
    <row r="38" spans="1:5" ht="24.6" customHeight="1">
      <c r="A38" s="264">
        <v>1422047</v>
      </c>
      <c r="B38" s="280" t="s">
        <v>36</v>
      </c>
      <c r="C38" s="277">
        <v>100</v>
      </c>
      <c r="D38" s="281"/>
      <c r="E38" s="277">
        <v>100</v>
      </c>
    </row>
    <row r="39" spans="1:5" ht="24.6" customHeight="1">
      <c r="A39" s="264">
        <v>1422055</v>
      </c>
      <c r="B39" s="280" t="s">
        <v>37</v>
      </c>
      <c r="C39" s="277">
        <v>1000</v>
      </c>
      <c r="D39" s="281"/>
      <c r="E39" s="277">
        <v>1000</v>
      </c>
    </row>
    <row r="40" spans="1:5" ht="24.6" customHeight="1">
      <c r="A40" s="264">
        <v>1422057</v>
      </c>
      <c r="B40" s="280" t="s">
        <v>38</v>
      </c>
      <c r="C40" s="277">
        <v>7500</v>
      </c>
      <c r="D40" s="281"/>
      <c r="E40" s="277">
        <v>7500</v>
      </c>
    </row>
    <row r="41" spans="1:5" s="262" customFormat="1" ht="24.6" customHeight="1">
      <c r="A41" s="264">
        <v>1422066</v>
      </c>
      <c r="B41" s="286" t="s">
        <v>39</v>
      </c>
      <c r="C41" s="287">
        <v>100</v>
      </c>
      <c r="D41" s="218"/>
      <c r="E41" s="287">
        <v>100</v>
      </c>
    </row>
    <row r="42" spans="1:5" s="262" customFormat="1" ht="24.6" customHeight="1">
      <c r="A42" s="264">
        <v>1422067</v>
      </c>
      <c r="B42" s="286" t="s">
        <v>40</v>
      </c>
      <c r="C42" s="287">
        <v>4000</v>
      </c>
      <c r="D42" s="218"/>
      <c r="E42" s="287">
        <v>4000</v>
      </c>
    </row>
    <row r="43" spans="1:5" s="262" customFormat="1" ht="24.6" customHeight="1">
      <c r="A43" s="264">
        <v>1422151</v>
      </c>
      <c r="B43" s="286" t="s">
        <v>41</v>
      </c>
      <c r="C43" s="287">
        <v>500</v>
      </c>
      <c r="D43" s="218"/>
      <c r="E43" s="287">
        <v>500</v>
      </c>
    </row>
    <row r="44" spans="1:5" s="262" customFormat="1" ht="24.6" customHeight="1">
      <c r="A44" s="264">
        <v>1422153</v>
      </c>
      <c r="B44" s="286" t="s">
        <v>42</v>
      </c>
      <c r="C44" s="287">
        <v>647000</v>
      </c>
      <c r="D44" s="438">
        <v>153000</v>
      </c>
      <c r="E44" s="287">
        <f>C44+D44</f>
        <v>800000</v>
      </c>
    </row>
    <row r="45" spans="1:5" s="262" customFormat="1" ht="24.6" customHeight="1">
      <c r="A45" s="264">
        <v>1422154</v>
      </c>
      <c r="B45" s="286" t="s">
        <v>43</v>
      </c>
      <c r="C45" s="287">
        <v>40000</v>
      </c>
      <c r="D45" s="288"/>
      <c r="E45" s="287">
        <v>40000</v>
      </c>
    </row>
    <row r="46" spans="1:5" s="262" customFormat="1" ht="24.6" customHeight="1">
      <c r="A46" s="264">
        <v>1422157</v>
      </c>
      <c r="B46" s="286" t="s">
        <v>44</v>
      </c>
      <c r="C46" s="287">
        <v>182250</v>
      </c>
      <c r="D46" s="289"/>
      <c r="E46" s="287">
        <v>182250</v>
      </c>
    </row>
    <row r="47" spans="1:5" ht="24.6" customHeight="1">
      <c r="A47" s="264">
        <v>1422159</v>
      </c>
      <c r="B47" s="265" t="s">
        <v>45</v>
      </c>
      <c r="C47" s="284">
        <v>65000</v>
      </c>
      <c r="D47" s="290"/>
      <c r="E47" s="284">
        <v>65000</v>
      </c>
    </row>
    <row r="48" spans="1:5" ht="24.6" customHeight="1">
      <c r="A48" s="264">
        <v>1422176</v>
      </c>
      <c r="B48" s="280" t="s">
        <v>46</v>
      </c>
      <c r="C48" s="277">
        <v>3000</v>
      </c>
      <c r="D48" s="290"/>
      <c r="E48" s="277">
        <v>3000</v>
      </c>
    </row>
    <row r="49" spans="1:6" ht="24.6" customHeight="1">
      <c r="A49" s="264">
        <v>1422178</v>
      </c>
      <c r="B49" s="280" t="s">
        <v>47</v>
      </c>
      <c r="C49" s="277">
        <v>1500</v>
      </c>
      <c r="D49" s="290"/>
      <c r="E49" s="277">
        <v>1500</v>
      </c>
    </row>
    <row r="50" spans="1:6" ht="24.6" customHeight="1">
      <c r="A50" s="264">
        <v>142222</v>
      </c>
      <c r="B50" s="280" t="s">
        <v>48</v>
      </c>
      <c r="C50" s="277">
        <v>6000</v>
      </c>
      <c r="D50" s="290"/>
      <c r="E50" s="277">
        <v>6000</v>
      </c>
    </row>
    <row r="51" spans="1:6" ht="24.6" customHeight="1">
      <c r="A51" s="291"/>
      <c r="B51" s="292" t="s">
        <v>6</v>
      </c>
      <c r="C51" s="293">
        <f>SUM(C14:C50)</f>
        <v>1463950</v>
      </c>
      <c r="D51" s="293"/>
      <c r="E51" s="293">
        <f>SUM(E14:E50)</f>
        <v>1648950</v>
      </c>
    </row>
    <row r="52" spans="1:6" ht="24.6" customHeight="1">
      <c r="A52" s="273">
        <v>1423000</v>
      </c>
      <c r="B52" s="294" t="s">
        <v>49</v>
      </c>
      <c r="C52" s="277"/>
      <c r="D52" s="290"/>
      <c r="E52" s="279"/>
    </row>
    <row r="53" spans="1:6" ht="24.6" customHeight="1">
      <c r="A53" s="264">
        <v>1423001</v>
      </c>
      <c r="B53" s="280" t="s">
        <v>50</v>
      </c>
      <c r="C53" s="277">
        <v>75000</v>
      </c>
      <c r="D53" s="290"/>
      <c r="E53" s="277">
        <v>75000</v>
      </c>
    </row>
    <row r="54" spans="1:6" ht="24.6" customHeight="1">
      <c r="A54" s="264">
        <v>1423002</v>
      </c>
      <c r="B54" s="280" t="s">
        <v>51</v>
      </c>
      <c r="C54" s="277">
        <v>500</v>
      </c>
      <c r="D54" s="439">
        <v>500</v>
      </c>
      <c r="E54" s="277">
        <f>C54+D54</f>
        <v>1000</v>
      </c>
    </row>
    <row r="55" spans="1:6" ht="24.6" customHeight="1">
      <c r="A55" s="264">
        <v>1423004</v>
      </c>
      <c r="B55" s="265" t="s">
        <v>52</v>
      </c>
      <c r="C55" s="277">
        <v>300</v>
      </c>
      <c r="D55" s="290"/>
      <c r="E55" s="277">
        <v>300</v>
      </c>
    </row>
    <row r="56" spans="1:6" s="262" customFormat="1" ht="24.6" customHeight="1">
      <c r="A56" s="264">
        <v>1423005</v>
      </c>
      <c r="B56" s="286" t="s">
        <v>53</v>
      </c>
      <c r="C56" s="287">
        <v>300000</v>
      </c>
      <c r="D56" s="289"/>
      <c r="E56" s="287">
        <v>300000</v>
      </c>
    </row>
    <row r="57" spans="1:6" ht="24.6" customHeight="1">
      <c r="A57" s="264">
        <v>1423006</v>
      </c>
      <c r="B57" s="280" t="s">
        <v>54</v>
      </c>
      <c r="C57" s="277">
        <v>70000</v>
      </c>
      <c r="D57" s="290"/>
      <c r="E57" s="277">
        <v>70000</v>
      </c>
    </row>
    <row r="58" spans="1:6" ht="24.6" customHeight="1">
      <c r="A58" s="264">
        <v>1423010</v>
      </c>
      <c r="B58" s="280" t="s">
        <v>55</v>
      </c>
      <c r="C58" s="277">
        <v>30000</v>
      </c>
      <c r="D58" s="439">
        <v>10000</v>
      </c>
      <c r="E58" s="277">
        <f>C58+D58</f>
        <v>40000</v>
      </c>
    </row>
    <row r="59" spans="1:6" ht="24.6" customHeight="1">
      <c r="A59" s="264">
        <v>1423011</v>
      </c>
      <c r="B59" s="280" t="s">
        <v>56</v>
      </c>
      <c r="C59" s="277">
        <v>20000</v>
      </c>
      <c r="D59" s="290"/>
      <c r="E59" s="277">
        <v>20000</v>
      </c>
    </row>
    <row r="60" spans="1:6" ht="24.6" customHeight="1">
      <c r="A60" s="264">
        <v>1423012</v>
      </c>
      <c r="B60" s="265" t="s">
        <v>57</v>
      </c>
      <c r="C60" s="277">
        <v>10000</v>
      </c>
      <c r="D60" s="290"/>
      <c r="E60" s="277">
        <v>10000</v>
      </c>
    </row>
    <row r="61" spans="1:6" ht="24.6" customHeight="1">
      <c r="A61" s="264">
        <v>1423014</v>
      </c>
      <c r="B61" s="280" t="s">
        <v>58</v>
      </c>
      <c r="C61" s="277">
        <v>5000</v>
      </c>
      <c r="D61" s="290"/>
      <c r="E61" s="277">
        <v>5000</v>
      </c>
    </row>
    <row r="62" spans="1:6" ht="24.6" customHeight="1">
      <c r="A62" s="264">
        <v>1423018</v>
      </c>
      <c r="B62" s="265" t="s">
        <v>59</v>
      </c>
      <c r="C62" s="277">
        <v>30000</v>
      </c>
      <c r="D62" s="290"/>
      <c r="E62" s="277">
        <v>30000</v>
      </c>
      <c r="F62" s="263" t="s">
        <v>87</v>
      </c>
    </row>
    <row r="63" spans="1:6" ht="24.6" customHeight="1">
      <c r="A63" s="264">
        <v>1423090</v>
      </c>
      <c r="B63" s="280" t="s">
        <v>60</v>
      </c>
      <c r="C63" s="277">
        <v>25000</v>
      </c>
      <c r="D63" s="290"/>
      <c r="E63" s="277">
        <v>25000</v>
      </c>
    </row>
    <row r="64" spans="1:6" ht="24.6" customHeight="1">
      <c r="A64" s="264">
        <v>1423243</v>
      </c>
      <c r="B64" s="265" t="s">
        <v>61</v>
      </c>
      <c r="C64" s="277">
        <v>1500</v>
      </c>
      <c r="D64" s="290"/>
      <c r="E64" s="277">
        <v>1500</v>
      </c>
    </row>
    <row r="65" spans="1:6" ht="24.6" customHeight="1">
      <c r="A65" s="264">
        <v>1423527</v>
      </c>
      <c r="B65" s="280" t="s">
        <v>62</v>
      </c>
      <c r="C65" s="277">
        <v>15000</v>
      </c>
      <c r="D65" s="439">
        <v>15000</v>
      </c>
      <c r="E65" s="277">
        <f>C65+D65</f>
        <v>30000</v>
      </c>
    </row>
    <row r="66" spans="1:6" ht="24.6" customHeight="1">
      <c r="A66" s="264">
        <v>1422111</v>
      </c>
      <c r="B66" s="280" t="s">
        <v>63</v>
      </c>
      <c r="C66" s="277">
        <v>1500</v>
      </c>
      <c r="D66" s="295"/>
      <c r="E66" s="277">
        <v>1500</v>
      </c>
    </row>
    <row r="67" spans="1:6" ht="24.6" customHeight="1">
      <c r="A67" s="291"/>
      <c r="B67" s="292" t="s">
        <v>6</v>
      </c>
      <c r="C67" s="283">
        <f>SUM(C53:C66)</f>
        <v>583800</v>
      </c>
      <c r="D67" s="283"/>
      <c r="E67" s="283">
        <f>SUM(E53:E66)</f>
        <v>609300</v>
      </c>
    </row>
    <row r="68" spans="1:6" ht="24.6" customHeight="1">
      <c r="A68" s="273">
        <v>1430000</v>
      </c>
      <c r="B68" s="294" t="s">
        <v>64</v>
      </c>
      <c r="C68" s="277"/>
      <c r="D68" s="296"/>
      <c r="E68" s="279"/>
    </row>
    <row r="69" spans="1:6" ht="24.6" customHeight="1">
      <c r="A69" s="264">
        <v>1430001</v>
      </c>
      <c r="B69" s="280" t="s">
        <v>65</v>
      </c>
      <c r="C69" s="277">
        <v>20000</v>
      </c>
      <c r="D69" s="438">
        <v>-10000</v>
      </c>
      <c r="E69" s="279">
        <f>C69+D69</f>
        <v>10000</v>
      </c>
    </row>
    <row r="70" spans="1:6" ht="24.6" customHeight="1">
      <c r="A70" s="264">
        <v>1430005</v>
      </c>
      <c r="B70" s="280" t="s">
        <v>66</v>
      </c>
      <c r="C70" s="277">
        <v>5000</v>
      </c>
      <c r="D70" s="296"/>
      <c r="E70" s="279">
        <f t="shared" ref="E70:E72" si="2">C70+D70</f>
        <v>5000</v>
      </c>
    </row>
    <row r="71" spans="1:6" ht="24.6" customHeight="1">
      <c r="A71" s="264">
        <v>1430015</v>
      </c>
      <c r="B71" s="280" t="s">
        <v>67</v>
      </c>
      <c r="C71" s="277">
        <v>5000</v>
      </c>
      <c r="D71" s="296"/>
      <c r="E71" s="279">
        <f t="shared" si="2"/>
        <v>5000</v>
      </c>
    </row>
    <row r="72" spans="1:6" ht="24.6" customHeight="1">
      <c r="A72" s="264">
        <v>1430016</v>
      </c>
      <c r="B72" s="280" t="s">
        <v>68</v>
      </c>
      <c r="C72" s="277">
        <v>20000</v>
      </c>
      <c r="D72" s="438">
        <v>-10000</v>
      </c>
      <c r="E72" s="279">
        <f t="shared" si="2"/>
        <v>10000</v>
      </c>
    </row>
    <row r="73" spans="1:6" ht="24.6" customHeight="1">
      <c r="A73" s="291"/>
      <c r="B73" s="292" t="s">
        <v>6</v>
      </c>
      <c r="C73" s="283">
        <f>SUM(C69:C72)</f>
        <v>50000</v>
      </c>
      <c r="D73" s="283">
        <f t="shared" ref="D73:E73" si="3">SUM(D69:D72)</f>
        <v>-20000</v>
      </c>
      <c r="E73" s="283">
        <f t="shared" si="3"/>
        <v>30000</v>
      </c>
    </row>
    <row r="74" spans="1:6" ht="24.6" customHeight="1">
      <c r="A74" s="297"/>
      <c r="B74" s="294" t="s">
        <v>69</v>
      </c>
      <c r="C74" s="284"/>
      <c r="D74" s="295"/>
      <c r="E74" s="279"/>
    </row>
    <row r="75" spans="1:6" ht="24.6" customHeight="1">
      <c r="A75" s="264">
        <v>1412001</v>
      </c>
      <c r="B75" s="280" t="s">
        <v>70</v>
      </c>
      <c r="C75" s="277">
        <v>14857634.33</v>
      </c>
      <c r="D75" s="290">
        <v>1672698.07</v>
      </c>
      <c r="E75" s="279">
        <f>C75+D75</f>
        <v>16530332.4</v>
      </c>
    </row>
    <row r="76" spans="1:6" ht="24.6" customHeight="1">
      <c r="A76" s="264">
        <v>1412002</v>
      </c>
      <c r="B76" s="280" t="s">
        <v>71</v>
      </c>
      <c r="C76" s="277">
        <v>1150000</v>
      </c>
      <c r="D76" s="290">
        <v>-340997.16</v>
      </c>
      <c r="E76" s="279">
        <f>C76+D76</f>
        <v>809002.84000000008</v>
      </c>
      <c r="F76" s="444">
        <f>E82+D75</f>
        <v>1672698.07</v>
      </c>
    </row>
    <row r="77" spans="1:6" ht="24.6" customHeight="1">
      <c r="A77" s="264">
        <v>1412003</v>
      </c>
      <c r="B77" s="265" t="s">
        <v>72</v>
      </c>
      <c r="C77" s="277">
        <v>250000</v>
      </c>
      <c r="D77" s="290">
        <v>1000000</v>
      </c>
      <c r="E77" s="279">
        <f>C77+D77</f>
        <v>1250000</v>
      </c>
    </row>
    <row r="78" spans="1:6" ht="24.6" customHeight="1">
      <c r="A78" s="264"/>
      <c r="B78" s="265" t="s">
        <v>6</v>
      </c>
      <c r="C78" s="266">
        <f>SUM(C75:C77)</f>
        <v>16257634.33</v>
      </c>
      <c r="D78" s="266">
        <f t="shared" ref="D78:E78" si="4">SUM(D75:D77)</f>
        <v>2331700.91</v>
      </c>
      <c r="E78" s="266">
        <f t="shared" si="4"/>
        <v>18589335.240000002</v>
      </c>
    </row>
    <row r="79" spans="1:6" ht="24.6" customHeight="1">
      <c r="A79" s="264"/>
      <c r="B79" s="265">
        <v>29</v>
      </c>
      <c r="C79" s="266"/>
      <c r="D79" s="267"/>
      <c r="E79" s="279"/>
    </row>
    <row r="80" spans="1:6" ht="24.6" customHeight="1">
      <c r="A80" s="291"/>
      <c r="B80" s="294" t="s">
        <v>73</v>
      </c>
      <c r="C80" s="298">
        <f>C7+C12+C51+C67+C73+C78</f>
        <v>20263384.329999998</v>
      </c>
      <c r="D80" s="431">
        <f t="shared" ref="D80:E80" si="5">D7+D12+D51+D67+D73+D78</f>
        <v>1441700.9100000001</v>
      </c>
      <c r="E80" s="298">
        <f t="shared" si="5"/>
        <v>21915585.240000002</v>
      </c>
    </row>
    <row r="81" spans="1:8" ht="24.6" customHeight="1">
      <c r="A81" s="299"/>
      <c r="B81" s="300"/>
      <c r="C81" s="277"/>
      <c r="D81" s="301">
        <v>16024583.24</v>
      </c>
      <c r="E81" s="279"/>
    </row>
    <row r="82" spans="1:8" ht="24.6" customHeight="1">
      <c r="A82" s="302"/>
      <c r="B82" s="303" t="s">
        <v>74</v>
      </c>
      <c r="C82" s="304"/>
      <c r="D82" s="307">
        <v>21915585.240000002</v>
      </c>
      <c r="E82" s="279">
        <f>D82-E80</f>
        <v>0</v>
      </c>
    </row>
    <row r="83" spans="1:8" ht="39.6" customHeight="1">
      <c r="A83" s="112">
        <v>1331001</v>
      </c>
      <c r="B83" s="306" t="s">
        <v>75</v>
      </c>
      <c r="C83" s="278">
        <v>10338707.99</v>
      </c>
      <c r="D83" s="307">
        <v>7237095.5899999999</v>
      </c>
      <c r="E83" s="279">
        <v>17575803.579999998</v>
      </c>
    </row>
    <row r="84" spans="1:8" ht="39.6" customHeight="1">
      <c r="A84" s="112">
        <v>1331001</v>
      </c>
      <c r="B84" s="306" t="s">
        <v>644</v>
      </c>
      <c r="C84" s="278"/>
      <c r="D84" s="307">
        <v>432900</v>
      </c>
      <c r="E84" s="279">
        <f>C84+D84</f>
        <v>432900</v>
      </c>
    </row>
    <row r="85" spans="1:8" ht="24.6" customHeight="1">
      <c r="A85" s="112">
        <v>1331002</v>
      </c>
      <c r="B85" s="308" t="s">
        <v>76</v>
      </c>
      <c r="C85" s="278">
        <v>4079683</v>
      </c>
      <c r="D85" s="307">
        <v>13326594.6</v>
      </c>
      <c r="E85" s="279">
        <v>17406277.600000001</v>
      </c>
    </row>
    <row r="86" spans="1:8" ht="24.6" customHeight="1">
      <c r="A86" s="112">
        <v>1331002</v>
      </c>
      <c r="B86" s="308" t="s">
        <v>77</v>
      </c>
      <c r="C86" s="309">
        <v>300000</v>
      </c>
      <c r="D86" s="307">
        <v>222188.33</v>
      </c>
      <c r="E86" s="279">
        <v>522188.33</v>
      </c>
      <c r="F86" s="263">
        <v>1300</v>
      </c>
      <c r="G86" s="263">
        <v>37</v>
      </c>
      <c r="H86" s="263">
        <v>9</v>
      </c>
    </row>
    <row r="87" spans="1:8" ht="24.6" customHeight="1">
      <c r="A87" s="112">
        <v>1331003</v>
      </c>
      <c r="B87" s="308" t="s">
        <v>78</v>
      </c>
      <c r="C87" s="278">
        <v>860000</v>
      </c>
      <c r="D87" s="307">
        <v>50000</v>
      </c>
      <c r="E87" s="279">
        <f>C87+D87</f>
        <v>910000</v>
      </c>
      <c r="G87" s="436">
        <f>F86*G86*H86</f>
        <v>432900</v>
      </c>
    </row>
    <row r="88" spans="1:8" ht="35.4" customHeight="1">
      <c r="A88" s="112">
        <v>1331009</v>
      </c>
      <c r="B88" s="306" t="s">
        <v>79</v>
      </c>
      <c r="C88" s="278">
        <v>150000</v>
      </c>
      <c r="D88" s="307">
        <v>0</v>
      </c>
      <c r="E88" s="279">
        <v>150000</v>
      </c>
    </row>
    <row r="89" spans="1:8" ht="36.6" customHeight="1">
      <c r="A89" s="112">
        <v>1331010</v>
      </c>
      <c r="B89" s="310" t="s">
        <v>80</v>
      </c>
      <c r="C89" s="278">
        <v>41571</v>
      </c>
      <c r="D89" s="307"/>
      <c r="E89" s="279">
        <v>41571</v>
      </c>
    </row>
    <row r="90" spans="1:8" ht="24.6" customHeight="1">
      <c r="A90" s="112">
        <v>1331011</v>
      </c>
      <c r="B90" s="306" t="s">
        <v>81</v>
      </c>
      <c r="C90" s="278">
        <v>1960000</v>
      </c>
      <c r="D90" s="307"/>
      <c r="E90" s="279">
        <v>1960000</v>
      </c>
    </row>
    <row r="91" spans="1:8" ht="24.6" customHeight="1">
      <c r="A91" s="112">
        <v>1311024</v>
      </c>
      <c r="B91" s="306" t="s">
        <v>82</v>
      </c>
      <c r="C91" s="278">
        <v>37500</v>
      </c>
      <c r="D91" s="307"/>
      <c r="E91" s="279">
        <v>37500</v>
      </c>
    </row>
    <row r="92" spans="1:8" ht="24.6" customHeight="1">
      <c r="A92" s="112">
        <v>1311018</v>
      </c>
      <c r="B92" s="306" t="s">
        <v>83</v>
      </c>
      <c r="C92" s="278">
        <v>3407216.41</v>
      </c>
      <c r="D92" s="307"/>
      <c r="E92" s="279">
        <v>3407216.41</v>
      </c>
    </row>
    <row r="93" spans="1:8" ht="24.6" customHeight="1">
      <c r="A93" s="112">
        <v>1311034</v>
      </c>
      <c r="B93" s="308" t="s">
        <v>84</v>
      </c>
      <c r="C93" s="278">
        <v>300000</v>
      </c>
      <c r="D93" s="307">
        <v>60000</v>
      </c>
      <c r="E93" s="279">
        <v>360000</v>
      </c>
    </row>
    <row r="94" spans="1:8" ht="24.6" customHeight="1">
      <c r="A94" s="53"/>
      <c r="B94" s="311" t="s">
        <v>85</v>
      </c>
      <c r="C94" s="312">
        <f>SUM(C83:C93)</f>
        <v>21474678.399999999</v>
      </c>
      <c r="D94" s="429">
        <f t="shared" ref="D94:E94" si="6">SUM(D83:D93)</f>
        <v>21328778.519999996</v>
      </c>
      <c r="E94" s="312">
        <f t="shared" si="6"/>
        <v>42803456.920000002</v>
      </c>
    </row>
    <row r="95" spans="1:8" ht="24.6" customHeight="1">
      <c r="A95" s="196"/>
      <c r="B95" s="313"/>
      <c r="C95" s="314"/>
      <c r="D95" s="305"/>
      <c r="E95" s="279"/>
    </row>
    <row r="96" spans="1:8" ht="24.6" customHeight="1">
      <c r="A96" s="196"/>
      <c r="B96" s="315" t="s">
        <v>86</v>
      </c>
      <c r="C96" s="312">
        <f>C94+C80</f>
        <v>41738062.729999997</v>
      </c>
      <c r="D96" s="429">
        <f t="shared" ref="D96:E96" si="7">D94+D80</f>
        <v>22770479.429999996</v>
      </c>
      <c r="E96" s="312">
        <f t="shared" si="7"/>
        <v>64719042.160000004</v>
      </c>
    </row>
    <row r="97" spans="1:5" ht="24.6" customHeight="1">
      <c r="C97" s="263">
        <v>22669278.52</v>
      </c>
      <c r="D97" s="444">
        <f>C96+C97</f>
        <v>64407341.25</v>
      </c>
      <c r="E97" s="444">
        <f>D97-E96</f>
        <v>-311700.91000000387</v>
      </c>
    </row>
    <row r="103" spans="1:5" ht="24.6" customHeight="1">
      <c r="A103" s="263" t="s">
        <v>87</v>
      </c>
    </row>
  </sheetData>
  <mergeCells count="2">
    <mergeCell ref="A1:E1"/>
    <mergeCell ref="A2:E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9"/>
  <sheetViews>
    <sheetView tabSelected="1" view="pageLayout" topLeftCell="A190" zoomScaleNormal="100" workbookViewId="0">
      <selection activeCell="B195" sqref="B195"/>
    </sheetView>
  </sheetViews>
  <sheetFormatPr defaultColWidth="9" defaultRowHeight="44.25" customHeight="1"/>
  <cols>
    <col min="1" max="1" width="5.88671875" style="211" customWidth="1"/>
    <col min="2" max="2" width="42" style="211" customWidth="1"/>
    <col min="3" max="3" width="14.77734375" style="212" customWidth="1"/>
    <col min="4" max="4" width="19.44140625" style="213" customWidth="1"/>
    <col min="5" max="5" width="18.44140625" style="211" bestFit="1" customWidth="1"/>
    <col min="6" max="6" width="19.77734375" style="211" customWidth="1"/>
    <col min="7" max="7" width="11.5546875" style="211" customWidth="1"/>
    <col min="8" max="8" width="19.77734375" style="211" customWidth="1"/>
    <col min="9" max="16383" width="9.109375" style="211"/>
    <col min="16384" max="16384" width="9" style="211"/>
  </cols>
  <sheetData>
    <row r="1" spans="1:6" ht="44.25" customHeight="1">
      <c r="A1" s="478" t="s">
        <v>0</v>
      </c>
      <c r="B1" s="478"/>
      <c r="C1" s="478"/>
      <c r="D1" s="478"/>
      <c r="E1" s="478"/>
      <c r="F1" s="478"/>
    </row>
    <row r="2" spans="1:6" ht="44.25" customHeight="1">
      <c r="A2" s="477" t="s">
        <v>546</v>
      </c>
      <c r="B2" s="477"/>
      <c r="C2" s="477"/>
      <c r="D2" s="477"/>
      <c r="E2" s="477"/>
      <c r="F2" s="477"/>
    </row>
    <row r="3" spans="1:6" ht="44.25" customHeight="1">
      <c r="A3" s="477" t="s">
        <v>88</v>
      </c>
      <c r="B3" s="477"/>
      <c r="C3" s="477"/>
      <c r="D3" s="477"/>
      <c r="E3" s="477"/>
      <c r="F3" s="477"/>
    </row>
    <row r="4" spans="1:6" ht="33" customHeight="1">
      <c r="A4" s="215" t="s">
        <v>89</v>
      </c>
      <c r="B4" s="215" t="s">
        <v>90</v>
      </c>
      <c r="C4" s="216" t="s">
        <v>91</v>
      </c>
      <c r="D4" s="216" t="s">
        <v>547</v>
      </c>
      <c r="E4" s="320" t="s">
        <v>404</v>
      </c>
      <c r="F4" s="268" t="s">
        <v>405</v>
      </c>
    </row>
    <row r="5" spans="1:6" ht="31.95" customHeight="1">
      <c r="A5" s="6"/>
      <c r="B5" s="7" t="s">
        <v>92</v>
      </c>
      <c r="C5" s="8"/>
      <c r="D5" s="334"/>
      <c r="E5" s="321"/>
      <c r="F5" s="314"/>
    </row>
    <row r="6" spans="1:6" ht="28.95" customHeight="1">
      <c r="A6" s="6">
        <v>1</v>
      </c>
      <c r="B6" s="10" t="s">
        <v>93</v>
      </c>
      <c r="C6" s="8" t="s">
        <v>94</v>
      </c>
      <c r="D6" s="334">
        <v>250000</v>
      </c>
      <c r="E6" s="322"/>
      <c r="F6" s="334">
        <v>250000</v>
      </c>
    </row>
    <row r="7" spans="1:6" ht="30" customHeight="1">
      <c r="A7" s="6"/>
      <c r="B7" s="7" t="s">
        <v>6</v>
      </c>
      <c r="C7" s="8"/>
      <c r="D7" s="335">
        <f>SUM(D6)</f>
        <v>250000</v>
      </c>
      <c r="E7" s="322"/>
      <c r="F7" s="335">
        <f>SUM(F6)</f>
        <v>250000</v>
      </c>
    </row>
    <row r="8" spans="1:6" ht="30" customHeight="1">
      <c r="A8" s="6"/>
      <c r="B8" s="476" t="s">
        <v>95</v>
      </c>
      <c r="C8" s="476"/>
      <c r="D8" s="334"/>
      <c r="E8" s="322"/>
      <c r="F8" s="334"/>
    </row>
    <row r="9" spans="1:6" ht="32.25" customHeight="1">
      <c r="A9" s="6">
        <v>2</v>
      </c>
      <c r="B9" s="10" t="s">
        <v>96</v>
      </c>
      <c r="C9" s="64" t="s">
        <v>97</v>
      </c>
      <c r="D9" s="334">
        <v>33750</v>
      </c>
      <c r="E9" s="321"/>
      <c r="F9" s="334">
        <v>33750</v>
      </c>
    </row>
    <row r="10" spans="1:6" ht="30" customHeight="1">
      <c r="A10" s="6"/>
      <c r="B10" s="7" t="s">
        <v>6</v>
      </c>
      <c r="C10" s="64" t="s">
        <v>97</v>
      </c>
      <c r="D10" s="335">
        <f>SUM(D9:D9)</f>
        <v>33750</v>
      </c>
      <c r="E10" s="323"/>
      <c r="F10" s="335">
        <f>SUM(F9:F9)</f>
        <v>33750</v>
      </c>
    </row>
    <row r="11" spans="1:6" ht="30" customHeight="1">
      <c r="A11" s="6"/>
      <c r="B11" s="7" t="s">
        <v>98</v>
      </c>
      <c r="C11" s="64"/>
      <c r="D11" s="334"/>
      <c r="E11" s="321"/>
      <c r="F11" s="334"/>
    </row>
    <row r="12" spans="1:6" ht="29.25" customHeight="1">
      <c r="A12" s="6">
        <v>4</v>
      </c>
      <c r="B12" s="10" t="s">
        <v>99</v>
      </c>
      <c r="C12" s="64" t="s">
        <v>97</v>
      </c>
      <c r="D12" s="130">
        <v>100000</v>
      </c>
      <c r="E12" s="405">
        <v>-30000</v>
      </c>
      <c r="F12" s="130">
        <f>D12+E12</f>
        <v>70000</v>
      </c>
    </row>
    <row r="13" spans="1:6" ht="34.5" customHeight="1">
      <c r="A13" s="6">
        <v>5</v>
      </c>
      <c r="B13" s="10" t="s">
        <v>100</v>
      </c>
      <c r="C13" s="64" t="s">
        <v>97</v>
      </c>
      <c r="D13" s="334">
        <v>12000</v>
      </c>
      <c r="E13" s="321"/>
      <c r="F13" s="334">
        <v>12000</v>
      </c>
    </row>
    <row r="14" spans="1:6" ht="28.5" customHeight="1">
      <c r="A14" s="6"/>
      <c r="B14" s="7" t="s">
        <v>6</v>
      </c>
      <c r="C14" s="64"/>
      <c r="D14" s="335">
        <f>SUM(D12:D13)</f>
        <v>112000</v>
      </c>
      <c r="E14" s="323"/>
      <c r="F14" s="335">
        <f>SUM(F12:F13)</f>
        <v>82000</v>
      </c>
    </row>
    <row r="15" spans="1:6" ht="31.5" customHeight="1">
      <c r="A15" s="6"/>
      <c r="B15" s="7" t="s">
        <v>101</v>
      </c>
      <c r="C15" s="64"/>
      <c r="D15" s="335">
        <f>D7+D10+D14</f>
        <v>395750</v>
      </c>
      <c r="E15" s="335">
        <f t="shared" ref="E15:F15" si="0">E7+E10+E14</f>
        <v>0</v>
      </c>
      <c r="F15" s="335">
        <f t="shared" si="0"/>
        <v>365750</v>
      </c>
    </row>
    <row r="16" spans="1:6" ht="30" customHeight="1">
      <c r="A16" s="15"/>
      <c r="B16" s="476" t="s">
        <v>102</v>
      </c>
      <c r="C16" s="476"/>
      <c r="D16" s="334"/>
      <c r="E16" s="322"/>
      <c r="F16" s="314"/>
    </row>
    <row r="17" spans="1:6" ht="29.25" customHeight="1">
      <c r="A17" s="15"/>
      <c r="B17" s="10" t="s">
        <v>103</v>
      </c>
      <c r="C17" s="8"/>
      <c r="D17" s="334"/>
      <c r="E17" s="322"/>
      <c r="F17" s="314"/>
    </row>
    <row r="18" spans="1:6" ht="34.5" customHeight="1">
      <c r="A18" s="6">
        <v>6</v>
      </c>
      <c r="B18" s="10" t="s">
        <v>104</v>
      </c>
      <c r="C18" s="64" t="s">
        <v>97</v>
      </c>
      <c r="D18" s="130">
        <v>90000</v>
      </c>
      <c r="E18" s="405">
        <v>90000</v>
      </c>
      <c r="F18" s="403">
        <f>D18+E18</f>
        <v>180000</v>
      </c>
    </row>
    <row r="19" spans="1:6" ht="33" customHeight="1">
      <c r="A19" s="6">
        <v>7</v>
      </c>
      <c r="B19" s="10" t="s">
        <v>105</v>
      </c>
      <c r="C19" s="64" t="s">
        <v>97</v>
      </c>
      <c r="D19" s="130">
        <v>3000000</v>
      </c>
      <c r="E19" s="405">
        <v>-2000000</v>
      </c>
      <c r="F19" s="326">
        <f>D19+E19</f>
        <v>1000000</v>
      </c>
    </row>
    <row r="20" spans="1:6" ht="28.5" customHeight="1">
      <c r="A20" s="6"/>
      <c r="B20" s="7" t="s">
        <v>6</v>
      </c>
      <c r="C20" s="64" t="s">
        <v>97</v>
      </c>
      <c r="D20" s="335">
        <f>SUM(D18:D19)</f>
        <v>3090000</v>
      </c>
      <c r="E20" s="335">
        <f t="shared" ref="E20:F20" si="1">SUM(E18:E19)</f>
        <v>-1910000</v>
      </c>
      <c r="F20" s="335">
        <f t="shared" si="1"/>
        <v>1180000</v>
      </c>
    </row>
    <row r="21" spans="1:6" ht="29.25" customHeight="1">
      <c r="A21" s="6"/>
      <c r="B21" s="7" t="s">
        <v>106</v>
      </c>
      <c r="C21" s="64"/>
      <c r="D21" s="334"/>
      <c r="E21" s="322"/>
      <c r="F21" s="314"/>
    </row>
    <row r="22" spans="1:6" ht="32.25" customHeight="1">
      <c r="A22" s="6">
        <v>8</v>
      </c>
      <c r="B22" s="16" t="s">
        <v>107</v>
      </c>
      <c r="C22" s="64" t="s">
        <v>97</v>
      </c>
      <c r="D22" s="334">
        <v>60000</v>
      </c>
      <c r="E22" s="405">
        <v>30000</v>
      </c>
      <c r="F22" s="403">
        <f>D22+E22</f>
        <v>90000</v>
      </c>
    </row>
    <row r="23" spans="1:6" ht="30" customHeight="1">
      <c r="A23" s="6">
        <v>9</v>
      </c>
      <c r="B23" s="16" t="s">
        <v>108</v>
      </c>
      <c r="C23" s="64" t="s">
        <v>97</v>
      </c>
      <c r="D23" s="334">
        <v>20000</v>
      </c>
      <c r="E23" s="405"/>
      <c r="F23" s="403">
        <v>20000</v>
      </c>
    </row>
    <row r="24" spans="1:6" ht="30" customHeight="1">
      <c r="A24" s="6">
        <v>10</v>
      </c>
      <c r="B24" s="16" t="s">
        <v>109</v>
      </c>
      <c r="C24" s="64" t="s">
        <v>97</v>
      </c>
      <c r="D24" s="334">
        <v>10000</v>
      </c>
      <c r="E24" s="405">
        <v>10000</v>
      </c>
      <c r="F24" s="403">
        <v>20000</v>
      </c>
    </row>
    <row r="25" spans="1:6" ht="34.5" customHeight="1">
      <c r="A25" s="6">
        <v>11</v>
      </c>
      <c r="B25" s="16" t="s">
        <v>110</v>
      </c>
      <c r="C25" s="64" t="s">
        <v>97</v>
      </c>
      <c r="D25" s="334">
        <v>15000</v>
      </c>
      <c r="E25" s="405">
        <v>10000</v>
      </c>
      <c r="F25" s="403">
        <v>25000</v>
      </c>
    </row>
    <row r="26" spans="1:6" ht="29.25" customHeight="1">
      <c r="A26" s="6">
        <v>12</v>
      </c>
      <c r="B26" s="16" t="s">
        <v>111</v>
      </c>
      <c r="C26" s="64" t="s">
        <v>97</v>
      </c>
      <c r="D26" s="334">
        <v>5000</v>
      </c>
      <c r="E26" s="321"/>
      <c r="F26" s="403">
        <v>5000</v>
      </c>
    </row>
    <row r="27" spans="1:6" ht="31.5" customHeight="1">
      <c r="A27" s="6"/>
      <c r="B27" s="7" t="s">
        <v>6</v>
      </c>
      <c r="C27" s="64" t="s">
        <v>97</v>
      </c>
      <c r="D27" s="335">
        <f>SUM(D22:D26)</f>
        <v>110000</v>
      </c>
      <c r="E27" s="335">
        <f t="shared" ref="E27:F27" si="2">SUM(E22:E26)</f>
        <v>50000</v>
      </c>
      <c r="F27" s="335">
        <f t="shared" si="2"/>
        <v>160000</v>
      </c>
    </row>
    <row r="28" spans="1:6" ht="28.5" customHeight="1">
      <c r="A28" s="6"/>
      <c r="B28" s="7" t="s">
        <v>112</v>
      </c>
      <c r="C28" s="64" t="s">
        <v>97</v>
      </c>
      <c r="D28" s="334"/>
      <c r="E28" s="322"/>
      <c r="F28" s="314"/>
    </row>
    <row r="29" spans="1:6" ht="35.4" customHeight="1">
      <c r="A29" s="6">
        <v>13</v>
      </c>
      <c r="B29" s="268" t="s">
        <v>113</v>
      </c>
      <c r="C29" s="64" t="s">
        <v>97</v>
      </c>
      <c r="D29" s="334">
        <v>265000</v>
      </c>
      <c r="E29" s="322"/>
      <c r="F29" s="403">
        <v>265000</v>
      </c>
    </row>
    <row r="30" spans="1:6" ht="30" customHeight="1">
      <c r="A30" s="6">
        <v>14</v>
      </c>
      <c r="B30" s="16" t="s">
        <v>114</v>
      </c>
      <c r="C30" s="64" t="s">
        <v>97</v>
      </c>
      <c r="D30" s="334">
        <v>20000</v>
      </c>
      <c r="E30" s="321"/>
      <c r="F30" s="403">
        <v>20000</v>
      </c>
    </row>
    <row r="31" spans="1:6" ht="33" customHeight="1">
      <c r="A31" s="6">
        <v>15</v>
      </c>
      <c r="B31" s="10" t="s">
        <v>115</v>
      </c>
      <c r="C31" s="64" t="s">
        <v>97</v>
      </c>
      <c r="D31" s="334">
        <v>25000</v>
      </c>
      <c r="E31" s="405"/>
      <c r="F31" s="403">
        <f>D31+E31</f>
        <v>25000</v>
      </c>
    </row>
    <row r="32" spans="1:6" ht="31.5" customHeight="1">
      <c r="A32" s="6"/>
      <c r="B32" s="7" t="s">
        <v>6</v>
      </c>
      <c r="C32" s="64" t="s">
        <v>97</v>
      </c>
      <c r="D32" s="335">
        <f>SUM(D29:D31)</f>
        <v>310000</v>
      </c>
      <c r="E32" s="335">
        <f t="shared" ref="E32:F32" si="3">SUM(E29:E31)</f>
        <v>0</v>
      </c>
      <c r="F32" s="335">
        <f t="shared" si="3"/>
        <v>310000</v>
      </c>
    </row>
    <row r="33" spans="1:6" ht="37.5" customHeight="1">
      <c r="A33" s="6"/>
      <c r="B33" s="17" t="s">
        <v>116</v>
      </c>
      <c r="C33" s="64"/>
      <c r="D33" s="334"/>
      <c r="E33" s="322"/>
      <c r="F33" s="314"/>
    </row>
    <row r="34" spans="1:6" ht="30" customHeight="1">
      <c r="A34" s="6">
        <v>16</v>
      </c>
      <c r="B34" s="16" t="s">
        <v>117</v>
      </c>
      <c r="C34" s="64" t="s">
        <v>97</v>
      </c>
      <c r="D34" s="334">
        <v>20000</v>
      </c>
      <c r="E34" s="321"/>
      <c r="F34" s="403">
        <v>20000</v>
      </c>
    </row>
    <row r="35" spans="1:6" ht="29.25" customHeight="1">
      <c r="A35" s="6">
        <v>17</v>
      </c>
      <c r="B35" s="16" t="s">
        <v>118</v>
      </c>
      <c r="C35" s="64" t="s">
        <v>97</v>
      </c>
      <c r="D35" s="334">
        <v>50000</v>
      </c>
      <c r="E35" s="321"/>
      <c r="F35" s="403">
        <v>50000</v>
      </c>
    </row>
    <row r="36" spans="1:6" ht="31.5" customHeight="1">
      <c r="A36" s="6">
        <v>18</v>
      </c>
      <c r="B36" s="16" t="s">
        <v>119</v>
      </c>
      <c r="C36" s="64" t="s">
        <v>97</v>
      </c>
      <c r="D36" s="334">
        <v>30000</v>
      </c>
      <c r="E36" s="321"/>
      <c r="F36" s="403">
        <v>30000</v>
      </c>
    </row>
    <row r="37" spans="1:6" ht="24" customHeight="1">
      <c r="A37" s="6">
        <v>19</v>
      </c>
      <c r="B37" s="10" t="s">
        <v>120</v>
      </c>
      <c r="C37" s="64" t="s">
        <v>97</v>
      </c>
      <c r="D37" s="334">
        <v>200000</v>
      </c>
      <c r="E37" s="405">
        <v>200000</v>
      </c>
      <c r="F37" s="403">
        <v>400000</v>
      </c>
    </row>
    <row r="38" spans="1:6" ht="24" customHeight="1">
      <c r="A38" s="6">
        <v>20</v>
      </c>
      <c r="B38" s="10" t="s">
        <v>638</v>
      </c>
      <c r="C38" s="64" t="s">
        <v>97</v>
      </c>
      <c r="D38" s="334"/>
      <c r="E38" s="405">
        <v>100000</v>
      </c>
      <c r="F38" s="403">
        <v>100000</v>
      </c>
    </row>
    <row r="39" spans="1:6" ht="25.5" customHeight="1">
      <c r="A39" s="6"/>
      <c r="B39" s="7" t="s">
        <v>6</v>
      </c>
      <c r="C39" s="64"/>
      <c r="D39" s="335">
        <f>SUM(D34:D37)</f>
        <v>300000</v>
      </c>
      <c r="E39" s="335">
        <f>SUM(E34:E38)</f>
        <v>300000</v>
      </c>
      <c r="F39" s="335">
        <f>SUM(F34:F38)</f>
        <v>600000</v>
      </c>
    </row>
    <row r="40" spans="1:6" ht="29.25" customHeight="1">
      <c r="A40" s="15"/>
      <c r="B40" s="17" t="s">
        <v>121</v>
      </c>
      <c r="C40" s="8"/>
      <c r="D40" s="334"/>
      <c r="E40" s="322"/>
      <c r="F40" s="314"/>
    </row>
    <row r="41" spans="1:6" ht="34.049999999999997" customHeight="1">
      <c r="A41" s="6">
        <v>20</v>
      </c>
      <c r="B41" s="10" t="s">
        <v>122</v>
      </c>
      <c r="C41" s="64" t="s">
        <v>97</v>
      </c>
      <c r="D41" s="334">
        <v>80000</v>
      </c>
      <c r="E41" s="405"/>
      <c r="F41" s="403">
        <v>80000</v>
      </c>
    </row>
    <row r="42" spans="1:6" ht="29.25" customHeight="1">
      <c r="A42" s="6">
        <v>21</v>
      </c>
      <c r="B42" s="10" t="s">
        <v>123</v>
      </c>
      <c r="C42" s="64" t="s">
        <v>97</v>
      </c>
      <c r="D42" s="334">
        <v>50000</v>
      </c>
      <c r="E42" s="405">
        <v>106000</v>
      </c>
      <c r="F42" s="403">
        <v>156000</v>
      </c>
    </row>
    <row r="43" spans="1:6" ht="30" customHeight="1">
      <c r="A43" s="6">
        <v>22</v>
      </c>
      <c r="B43" s="10" t="s">
        <v>124</v>
      </c>
      <c r="C43" s="64" t="s">
        <v>97</v>
      </c>
      <c r="D43" s="334">
        <v>75000</v>
      </c>
      <c r="E43" s="405">
        <v>100000</v>
      </c>
      <c r="F43" s="403">
        <v>175000</v>
      </c>
    </row>
    <row r="44" spans="1:6" ht="31.5" customHeight="1">
      <c r="A44" s="6">
        <v>23</v>
      </c>
      <c r="B44" s="10" t="s">
        <v>125</v>
      </c>
      <c r="C44" s="64" t="s">
        <v>97</v>
      </c>
      <c r="D44" s="334">
        <v>125000</v>
      </c>
      <c r="E44" s="405">
        <v>100000</v>
      </c>
      <c r="F44" s="403">
        <v>225000</v>
      </c>
    </row>
    <row r="45" spans="1:6" ht="31.5" customHeight="1">
      <c r="A45" s="6">
        <v>24</v>
      </c>
      <c r="B45" s="10" t="s">
        <v>126</v>
      </c>
      <c r="C45" s="64" t="s">
        <v>97</v>
      </c>
      <c r="D45" s="334">
        <v>200000</v>
      </c>
      <c r="E45" s="405">
        <v>150000</v>
      </c>
      <c r="F45" s="403">
        <v>350000</v>
      </c>
    </row>
    <row r="46" spans="1:6" ht="27" customHeight="1">
      <c r="A46" s="6"/>
      <c r="B46" s="7" t="s">
        <v>6</v>
      </c>
      <c r="C46" s="64"/>
      <c r="D46" s="335">
        <f>SUM(D41:D45)</f>
        <v>530000</v>
      </c>
      <c r="E46" s="335">
        <f t="shared" ref="E46:F46" si="4">SUM(E41:E45)</f>
        <v>456000</v>
      </c>
      <c r="F46" s="335">
        <f t="shared" si="4"/>
        <v>986000</v>
      </c>
    </row>
    <row r="47" spans="1:6" ht="32.25" customHeight="1">
      <c r="A47" s="15"/>
      <c r="B47" s="17" t="s">
        <v>127</v>
      </c>
      <c r="C47" s="64"/>
      <c r="D47" s="334"/>
      <c r="E47" s="322"/>
      <c r="F47" s="314"/>
    </row>
    <row r="48" spans="1:6" ht="32.25" customHeight="1">
      <c r="A48" s="15">
        <v>25</v>
      </c>
      <c r="B48" s="10" t="s">
        <v>554</v>
      </c>
      <c r="C48" s="8" t="s">
        <v>97</v>
      </c>
      <c r="D48" s="334">
        <v>200000</v>
      </c>
      <c r="E48" s="405">
        <v>-100000</v>
      </c>
      <c r="F48" s="403">
        <f>D48+E48</f>
        <v>100000</v>
      </c>
    </row>
    <row r="49" spans="1:6" ht="26.25" customHeight="1">
      <c r="A49" s="6">
        <v>26</v>
      </c>
      <c r="B49" s="10" t="s">
        <v>128</v>
      </c>
      <c r="C49" s="64" t="s">
        <v>97</v>
      </c>
      <c r="D49" s="334">
        <v>50000</v>
      </c>
      <c r="E49" s="405">
        <v>50000</v>
      </c>
      <c r="F49" s="334">
        <v>100000</v>
      </c>
    </row>
    <row r="50" spans="1:6" ht="30" customHeight="1">
      <c r="A50" s="6">
        <v>27</v>
      </c>
      <c r="B50" s="10" t="s">
        <v>129</v>
      </c>
      <c r="C50" s="64" t="s">
        <v>97</v>
      </c>
      <c r="D50" s="334">
        <v>30000</v>
      </c>
      <c r="E50" s="405"/>
      <c r="F50" s="334">
        <v>30000</v>
      </c>
    </row>
    <row r="51" spans="1:6" ht="28.5" customHeight="1">
      <c r="A51" s="6">
        <v>28</v>
      </c>
      <c r="B51" s="10" t="s">
        <v>130</v>
      </c>
      <c r="C51" s="64" t="s">
        <v>97</v>
      </c>
      <c r="D51" s="334">
        <v>10000</v>
      </c>
      <c r="E51" s="405"/>
      <c r="F51" s="334">
        <v>10000</v>
      </c>
    </row>
    <row r="52" spans="1:6" ht="24" customHeight="1">
      <c r="A52" s="6">
        <v>29</v>
      </c>
      <c r="B52" s="16" t="s">
        <v>131</v>
      </c>
      <c r="C52" s="64" t="s">
        <v>97</v>
      </c>
      <c r="D52" s="334">
        <v>20000</v>
      </c>
      <c r="E52" s="405"/>
      <c r="F52" s="334">
        <v>20000</v>
      </c>
    </row>
    <row r="53" spans="1:6" ht="32.25" customHeight="1">
      <c r="A53" s="6">
        <v>30</v>
      </c>
      <c r="B53" s="10" t="s">
        <v>132</v>
      </c>
      <c r="C53" s="64" t="s">
        <v>97</v>
      </c>
      <c r="D53" s="334">
        <v>20000</v>
      </c>
      <c r="E53" s="405"/>
      <c r="F53" s="334">
        <v>20000</v>
      </c>
    </row>
    <row r="54" spans="1:6" ht="26.25" customHeight="1">
      <c r="A54" s="6"/>
      <c r="B54" s="7" t="s">
        <v>6</v>
      </c>
      <c r="C54" s="10"/>
      <c r="D54" s="335">
        <f>SUM(D48:D53)</f>
        <v>330000</v>
      </c>
      <c r="E54" s="335">
        <f t="shared" ref="E54:F54" si="5">SUM(E48:E53)</f>
        <v>-50000</v>
      </c>
      <c r="F54" s="335">
        <f t="shared" si="5"/>
        <v>280000</v>
      </c>
    </row>
    <row r="55" spans="1:6" ht="33" customHeight="1">
      <c r="A55" s="6"/>
      <c r="B55" s="17" t="s">
        <v>133</v>
      </c>
      <c r="C55" s="8"/>
      <c r="D55" s="334"/>
      <c r="E55" s="322"/>
      <c r="F55" s="314"/>
    </row>
    <row r="56" spans="1:6" ht="31.5" customHeight="1">
      <c r="A56" s="6">
        <v>31</v>
      </c>
      <c r="B56" s="10" t="s">
        <v>134</v>
      </c>
      <c r="C56" s="64" t="s">
        <v>97</v>
      </c>
      <c r="D56" s="334">
        <v>85000</v>
      </c>
      <c r="E56" s="405"/>
      <c r="F56" s="334">
        <v>85000</v>
      </c>
    </row>
    <row r="57" spans="1:6" ht="36.75" customHeight="1">
      <c r="A57" s="6">
        <v>32</v>
      </c>
      <c r="B57" s="10" t="s">
        <v>135</v>
      </c>
      <c r="C57" s="64" t="s">
        <v>97</v>
      </c>
      <c r="D57" s="334">
        <v>75000</v>
      </c>
      <c r="E57" s="405"/>
      <c r="F57" s="334">
        <v>75000</v>
      </c>
    </row>
    <row r="58" spans="1:6" ht="45" customHeight="1">
      <c r="A58" s="6">
        <v>33</v>
      </c>
      <c r="B58" s="240" t="s">
        <v>550</v>
      </c>
      <c r="C58" s="64"/>
      <c r="D58" s="334">
        <v>20000</v>
      </c>
      <c r="E58" s="405"/>
      <c r="F58" s="334">
        <v>20000</v>
      </c>
    </row>
    <row r="59" spans="1:6" ht="27" customHeight="1">
      <c r="A59" s="6"/>
      <c r="B59" s="7" t="s">
        <v>6</v>
      </c>
      <c r="C59" s="64"/>
      <c r="D59" s="335">
        <f>SUM(D56:D58)</f>
        <v>180000</v>
      </c>
      <c r="E59" s="378"/>
      <c r="F59" s="335">
        <f>SUM(F56:F58)</f>
        <v>180000</v>
      </c>
    </row>
    <row r="60" spans="1:6" ht="43.05" customHeight="1">
      <c r="A60" s="15"/>
      <c r="B60" s="17" t="s">
        <v>136</v>
      </c>
      <c r="C60" s="64"/>
      <c r="D60" s="334"/>
      <c r="E60" s="322"/>
      <c r="F60" s="314"/>
    </row>
    <row r="61" spans="1:6" ht="23.25" customHeight="1">
      <c r="A61" s="6">
        <v>34</v>
      </c>
      <c r="B61" s="10" t="s">
        <v>137</v>
      </c>
      <c r="C61" s="64" t="s">
        <v>97</v>
      </c>
      <c r="D61" s="334">
        <v>20000</v>
      </c>
      <c r="E61" s="321"/>
      <c r="F61" s="334">
        <v>20000</v>
      </c>
    </row>
    <row r="62" spans="1:6" ht="21" customHeight="1">
      <c r="A62" s="6">
        <v>35</v>
      </c>
      <c r="B62" s="18" t="s">
        <v>138</v>
      </c>
      <c r="C62" s="64" t="s">
        <v>97</v>
      </c>
      <c r="D62" s="334">
        <v>25000</v>
      </c>
      <c r="E62" s="321"/>
      <c r="F62" s="334">
        <v>25000</v>
      </c>
    </row>
    <row r="63" spans="1:6" ht="30" customHeight="1">
      <c r="A63" s="6">
        <v>36</v>
      </c>
      <c r="B63" s="10" t="s">
        <v>139</v>
      </c>
      <c r="C63" s="64" t="s">
        <v>97</v>
      </c>
      <c r="D63" s="334">
        <v>30000</v>
      </c>
      <c r="E63" s="321"/>
      <c r="F63" s="334">
        <v>30000</v>
      </c>
    </row>
    <row r="64" spans="1:6" ht="27" customHeight="1">
      <c r="A64" s="6">
        <v>37</v>
      </c>
      <c r="B64" s="10" t="s">
        <v>140</v>
      </c>
      <c r="C64" s="64" t="s">
        <v>97</v>
      </c>
      <c r="D64" s="334">
        <v>15000</v>
      </c>
      <c r="E64" s="321"/>
      <c r="F64" s="334">
        <v>15000</v>
      </c>
    </row>
    <row r="65" spans="1:8" ht="48" customHeight="1">
      <c r="A65" s="6">
        <v>38</v>
      </c>
      <c r="B65" s="10" t="s">
        <v>552</v>
      </c>
      <c r="C65" s="64" t="s">
        <v>97</v>
      </c>
      <c r="D65" s="334">
        <v>80000</v>
      </c>
      <c r="E65" s="321"/>
      <c r="F65" s="334">
        <v>80000</v>
      </c>
    </row>
    <row r="66" spans="1:8" ht="28.5" customHeight="1">
      <c r="A66" s="6"/>
      <c r="B66" s="7" t="s">
        <v>6</v>
      </c>
      <c r="C66" s="64"/>
      <c r="D66" s="335">
        <f>SUM(D61:D65)</f>
        <v>170000</v>
      </c>
      <c r="E66" s="322"/>
      <c r="F66" s="335">
        <f>SUM(F61:F65)</f>
        <v>170000</v>
      </c>
    </row>
    <row r="67" spans="1:8" ht="24" customHeight="1">
      <c r="A67" s="15"/>
      <c r="B67" s="17" t="s">
        <v>142</v>
      </c>
      <c r="C67" s="64"/>
      <c r="D67" s="334"/>
      <c r="E67" s="322"/>
      <c r="F67" s="314"/>
    </row>
    <row r="68" spans="1:8" ht="27" customHeight="1">
      <c r="A68" s="6">
        <v>39</v>
      </c>
      <c r="B68" s="10" t="s">
        <v>143</v>
      </c>
      <c r="C68" s="64" t="s">
        <v>97</v>
      </c>
      <c r="D68" s="334">
        <v>30000</v>
      </c>
      <c r="E68" s="405">
        <v>20000</v>
      </c>
      <c r="F68" s="334">
        <v>50000</v>
      </c>
    </row>
    <row r="69" spans="1:8" ht="27" customHeight="1">
      <c r="A69" s="6">
        <v>40</v>
      </c>
      <c r="B69" s="10" t="s">
        <v>144</v>
      </c>
      <c r="C69" s="64" t="s">
        <v>97</v>
      </c>
      <c r="D69" s="334">
        <v>50000</v>
      </c>
      <c r="E69" s="405">
        <v>-20000</v>
      </c>
      <c r="F69" s="334">
        <v>30000</v>
      </c>
    </row>
    <row r="70" spans="1:8" ht="36" customHeight="1">
      <c r="A70" s="6">
        <v>41</v>
      </c>
      <c r="B70" s="10" t="s">
        <v>145</v>
      </c>
      <c r="C70" s="64" t="s">
        <v>97</v>
      </c>
      <c r="D70" s="334">
        <v>85000</v>
      </c>
      <c r="E70" s="405">
        <v>80000</v>
      </c>
      <c r="F70" s="334">
        <v>185000</v>
      </c>
    </row>
    <row r="71" spans="1:8" ht="28.5" customHeight="1">
      <c r="A71" s="6">
        <v>42</v>
      </c>
      <c r="B71" s="10" t="s">
        <v>146</v>
      </c>
      <c r="C71" s="64" t="s">
        <v>97</v>
      </c>
      <c r="D71" s="334">
        <v>100000</v>
      </c>
      <c r="E71" s="405">
        <v>110000</v>
      </c>
      <c r="F71" s="334">
        <v>210000</v>
      </c>
    </row>
    <row r="72" spans="1:8" ht="24" customHeight="1">
      <c r="A72" s="6"/>
      <c r="B72" s="7" t="s">
        <v>6</v>
      </c>
      <c r="C72" s="64"/>
      <c r="D72" s="335">
        <f>SUM(D68:D71)</f>
        <v>265000</v>
      </c>
      <c r="E72" s="335">
        <f t="shared" ref="E72:F72" si="6">SUM(E68:E71)</f>
        <v>190000</v>
      </c>
      <c r="F72" s="335">
        <f t="shared" si="6"/>
        <v>475000</v>
      </c>
      <c r="G72" s="324" t="s">
        <v>147</v>
      </c>
      <c r="H72" s="325">
        <v>20000</v>
      </c>
    </row>
    <row r="73" spans="1:8" ht="34.5" customHeight="1">
      <c r="A73" s="6"/>
      <c r="B73" s="17" t="s">
        <v>148</v>
      </c>
      <c r="C73" s="8"/>
      <c r="D73" s="334"/>
      <c r="E73" s="213"/>
      <c r="F73" s="213"/>
      <c r="G73" s="278" t="s">
        <v>149</v>
      </c>
      <c r="H73" s="278">
        <v>20000</v>
      </c>
    </row>
    <row r="74" spans="1:8" ht="34.5" customHeight="1">
      <c r="A74" s="6">
        <v>43</v>
      </c>
      <c r="B74" s="10" t="s">
        <v>150</v>
      </c>
      <c r="C74" s="8" t="s">
        <v>151</v>
      </c>
      <c r="D74" s="334">
        <v>20000</v>
      </c>
      <c r="E74" s="213"/>
      <c r="F74" s="334">
        <v>20000</v>
      </c>
      <c r="G74" s="278" t="s">
        <v>152</v>
      </c>
      <c r="H74" s="278">
        <v>15000</v>
      </c>
    </row>
    <row r="75" spans="1:8" ht="34.5" customHeight="1">
      <c r="A75" s="6">
        <v>44</v>
      </c>
      <c r="B75" s="10" t="s">
        <v>553</v>
      </c>
      <c r="C75" s="8" t="s">
        <v>153</v>
      </c>
      <c r="D75" s="334">
        <v>20000</v>
      </c>
      <c r="E75" s="213"/>
      <c r="F75" s="334">
        <v>20000</v>
      </c>
      <c r="G75" s="278" t="s">
        <v>154</v>
      </c>
      <c r="H75" s="278">
        <v>15000</v>
      </c>
    </row>
    <row r="76" spans="1:8" ht="34.5" customHeight="1">
      <c r="A76" s="6">
        <v>45</v>
      </c>
      <c r="B76" s="10" t="s">
        <v>155</v>
      </c>
      <c r="C76" s="8" t="s">
        <v>156</v>
      </c>
      <c r="D76" s="334">
        <v>16000</v>
      </c>
      <c r="E76" s="213"/>
      <c r="F76" s="334">
        <v>16000</v>
      </c>
      <c r="G76" s="8" t="s">
        <v>157</v>
      </c>
      <c r="H76" s="278">
        <v>10000</v>
      </c>
    </row>
    <row r="77" spans="1:8" ht="34.5" customHeight="1">
      <c r="A77" s="6">
        <v>46</v>
      </c>
      <c r="B77" s="10" t="s">
        <v>158</v>
      </c>
      <c r="C77" s="8" t="s">
        <v>156</v>
      </c>
      <c r="D77" s="334">
        <v>14000</v>
      </c>
      <c r="E77" s="213"/>
      <c r="F77" s="334">
        <v>14000</v>
      </c>
      <c r="G77" s="8" t="s">
        <v>159</v>
      </c>
      <c r="H77" s="278">
        <v>10000</v>
      </c>
    </row>
    <row r="78" spans="1:8" ht="34.5" customHeight="1">
      <c r="A78" s="6">
        <v>47</v>
      </c>
      <c r="B78" s="10" t="s">
        <v>160</v>
      </c>
      <c r="C78" s="8"/>
      <c r="D78" s="334">
        <v>90000</v>
      </c>
      <c r="E78" s="213"/>
      <c r="F78" s="334">
        <v>90000</v>
      </c>
      <c r="G78" s="324"/>
      <c r="H78" s="325">
        <f>SUM(H72:H77)</f>
        <v>90000</v>
      </c>
    </row>
    <row r="79" spans="1:8" ht="34.5" customHeight="1">
      <c r="A79" s="6">
        <v>48</v>
      </c>
      <c r="B79" s="10" t="s">
        <v>161</v>
      </c>
      <c r="C79" s="8" t="s">
        <v>162</v>
      </c>
      <c r="D79" s="334">
        <v>30000</v>
      </c>
      <c r="E79" s="278"/>
      <c r="F79" s="334">
        <v>30000</v>
      </c>
    </row>
    <row r="80" spans="1:8" ht="47.4" customHeight="1">
      <c r="A80" s="6">
        <v>49</v>
      </c>
      <c r="B80" s="240" t="s">
        <v>551</v>
      </c>
      <c r="C80" s="8" t="s">
        <v>162</v>
      </c>
      <c r="D80" s="334">
        <v>10000</v>
      </c>
      <c r="E80" s="314"/>
      <c r="F80" s="334">
        <v>10000</v>
      </c>
    </row>
    <row r="81" spans="1:6" ht="21" customHeight="1">
      <c r="A81" s="6"/>
      <c r="B81" s="7" t="s">
        <v>6</v>
      </c>
      <c r="C81" s="64"/>
      <c r="D81" s="335">
        <f>SUM(D74:D80)</f>
        <v>200000</v>
      </c>
      <c r="E81" s="314"/>
      <c r="F81" s="335">
        <f>SUM(F74:F80)</f>
        <v>200000</v>
      </c>
    </row>
    <row r="82" spans="1:6" ht="26.25" customHeight="1">
      <c r="A82" s="6"/>
      <c r="B82" s="10" t="s">
        <v>163</v>
      </c>
      <c r="C82" s="64"/>
      <c r="D82" s="334"/>
      <c r="E82" s="314"/>
      <c r="F82" s="314"/>
    </row>
    <row r="83" spans="1:6" ht="26.25" customHeight="1">
      <c r="A83" s="6">
        <v>50</v>
      </c>
      <c r="B83" s="16" t="s">
        <v>164</v>
      </c>
      <c r="C83" s="64" t="s">
        <v>97</v>
      </c>
      <c r="D83" s="334">
        <v>1000</v>
      </c>
      <c r="E83" s="314"/>
      <c r="F83" s="403">
        <v>1000</v>
      </c>
    </row>
    <row r="84" spans="1:6" ht="26.25" customHeight="1">
      <c r="A84" s="6"/>
      <c r="B84" s="7" t="s">
        <v>6</v>
      </c>
      <c r="C84" s="8"/>
      <c r="D84" s="335">
        <f>SUM(D83:D83)</f>
        <v>1000</v>
      </c>
      <c r="E84" s="335">
        <f t="shared" ref="E84:F84" si="7">SUM(E83:E83)</f>
        <v>0</v>
      </c>
      <c r="F84" s="335">
        <f t="shared" si="7"/>
        <v>1000</v>
      </c>
    </row>
    <row r="85" spans="1:6" ht="29.25" customHeight="1">
      <c r="A85" s="6"/>
      <c r="B85" s="7" t="s">
        <v>165</v>
      </c>
      <c r="C85" s="8"/>
      <c r="D85" s="334"/>
      <c r="E85" s="314"/>
      <c r="F85" s="314"/>
    </row>
    <row r="86" spans="1:6" ht="33" customHeight="1">
      <c r="A86" s="6">
        <v>51</v>
      </c>
      <c r="B86" s="10" t="s">
        <v>166</v>
      </c>
      <c r="C86" s="64" t="s">
        <v>97</v>
      </c>
      <c r="D86" s="334">
        <v>150000</v>
      </c>
      <c r="E86" s="403">
        <v>100000</v>
      </c>
      <c r="F86" s="403">
        <f>D86+E86</f>
        <v>250000</v>
      </c>
    </row>
    <row r="87" spans="1:6" ht="30" customHeight="1">
      <c r="A87" s="6">
        <v>52</v>
      </c>
      <c r="B87" s="16" t="s">
        <v>167</v>
      </c>
      <c r="C87" s="64" t="s">
        <v>97</v>
      </c>
      <c r="D87" s="334">
        <v>50000</v>
      </c>
      <c r="E87" s="403">
        <v>50000</v>
      </c>
      <c r="F87" s="403">
        <f>D87+E87</f>
        <v>100000</v>
      </c>
    </row>
    <row r="88" spans="1:6" ht="30" customHeight="1">
      <c r="A88" s="6">
        <v>53</v>
      </c>
      <c r="B88" s="16" t="s">
        <v>168</v>
      </c>
      <c r="C88" s="64" t="s">
        <v>97</v>
      </c>
      <c r="D88" s="334">
        <v>20000</v>
      </c>
      <c r="E88" s="314"/>
      <c r="F88" s="403">
        <v>20000</v>
      </c>
    </row>
    <row r="89" spans="1:6" ht="30.75" customHeight="1">
      <c r="A89" s="6"/>
      <c r="B89" s="7" t="s">
        <v>6</v>
      </c>
      <c r="C89" s="64"/>
      <c r="D89" s="335">
        <f>SUM(D86:D88)</f>
        <v>220000</v>
      </c>
      <c r="E89" s="335">
        <f t="shared" ref="E89:F89" si="8">SUM(E86:E88)</f>
        <v>150000</v>
      </c>
      <c r="F89" s="335">
        <f t="shared" si="8"/>
        <v>370000</v>
      </c>
    </row>
    <row r="90" spans="1:6" ht="31.5" customHeight="1">
      <c r="A90" s="6"/>
      <c r="B90" s="7" t="s">
        <v>169</v>
      </c>
      <c r="C90" s="64"/>
      <c r="D90" s="335">
        <f>D20+D27+D32+D39+D46+D54+D59+D66+D72+D81+D84+D89</f>
        <v>5706000</v>
      </c>
      <c r="E90" s="335">
        <f t="shared" ref="E90:F90" si="9">E20+E27+E32+E39+E46+E54+E59+E66+E72+E81+E84+E89</f>
        <v>-814000</v>
      </c>
      <c r="F90" s="335">
        <f t="shared" si="9"/>
        <v>4912000</v>
      </c>
    </row>
    <row r="91" spans="1:6" ht="31.5" customHeight="1">
      <c r="A91" s="6"/>
      <c r="B91" s="7"/>
      <c r="C91" s="13"/>
      <c r="D91" s="335"/>
      <c r="E91" s="327"/>
      <c r="F91" s="328"/>
    </row>
    <row r="92" spans="1:6" ht="29.25" customHeight="1">
      <c r="A92" s="6"/>
      <c r="B92" s="16" t="s">
        <v>170</v>
      </c>
      <c r="C92" s="13"/>
      <c r="D92" s="334"/>
      <c r="E92" s="467"/>
      <c r="F92" s="161"/>
    </row>
    <row r="93" spans="1:6" ht="32.25" customHeight="1">
      <c r="A93" s="6">
        <v>54</v>
      </c>
      <c r="B93" s="10" t="s">
        <v>171</v>
      </c>
      <c r="C93" s="13" t="s">
        <v>172</v>
      </c>
      <c r="D93" s="334">
        <v>54000</v>
      </c>
      <c r="E93" s="401">
        <v>-54000</v>
      </c>
      <c r="F93" s="220">
        <f>D93+E93</f>
        <v>0</v>
      </c>
    </row>
    <row r="94" spans="1:6" ht="51" customHeight="1">
      <c r="A94" s="6">
        <v>55</v>
      </c>
      <c r="B94" s="10" t="s">
        <v>173</v>
      </c>
      <c r="C94" s="13" t="s">
        <v>174</v>
      </c>
      <c r="D94" s="334">
        <v>50000</v>
      </c>
      <c r="E94" s="401">
        <v>-50000</v>
      </c>
      <c r="F94" s="220">
        <f>D94+E94</f>
        <v>0</v>
      </c>
    </row>
    <row r="95" spans="1:6" ht="32.25" customHeight="1">
      <c r="A95" s="6">
        <v>56</v>
      </c>
      <c r="B95" s="10" t="s">
        <v>643</v>
      </c>
      <c r="C95" s="13" t="s">
        <v>174</v>
      </c>
      <c r="D95" s="334">
        <v>30000</v>
      </c>
      <c r="E95" s="401">
        <v>430000</v>
      </c>
      <c r="F95" s="220">
        <v>460000</v>
      </c>
    </row>
    <row r="96" spans="1:6" ht="24" customHeight="1">
      <c r="A96" s="6">
        <v>57</v>
      </c>
      <c r="B96" s="10" t="s">
        <v>175</v>
      </c>
      <c r="C96" s="435" t="s">
        <v>172</v>
      </c>
      <c r="D96" s="334">
        <v>60000</v>
      </c>
      <c r="E96" s="401"/>
      <c r="F96" s="220">
        <v>60000</v>
      </c>
    </row>
    <row r="97" spans="1:8" ht="37.049999999999997" customHeight="1">
      <c r="A97" s="6">
        <v>58</v>
      </c>
      <c r="B97" s="10" t="s">
        <v>177</v>
      </c>
      <c r="C97" s="8" t="s">
        <v>172</v>
      </c>
      <c r="D97" s="334">
        <v>1000000</v>
      </c>
      <c r="E97" s="401">
        <v>-1000000</v>
      </c>
      <c r="F97" s="220">
        <f>D97+E97</f>
        <v>0</v>
      </c>
    </row>
    <row r="98" spans="1:8" ht="37.799999999999997" customHeight="1">
      <c r="A98" s="6">
        <v>59</v>
      </c>
      <c r="B98" s="10" t="s">
        <v>178</v>
      </c>
      <c r="C98" s="8" t="s">
        <v>179</v>
      </c>
      <c r="D98" s="334">
        <v>50000</v>
      </c>
      <c r="E98" s="401">
        <v>-50000</v>
      </c>
      <c r="F98" s="220">
        <f>D98+E98</f>
        <v>0</v>
      </c>
    </row>
    <row r="99" spans="1:8" ht="25.05" customHeight="1">
      <c r="A99" s="6"/>
      <c r="B99" s="16" t="s">
        <v>180</v>
      </c>
      <c r="C99" s="14"/>
      <c r="D99" s="335">
        <f>SUM(D93:D98)</f>
        <v>1244000</v>
      </c>
      <c r="E99" s="335">
        <f>SUM(E93:E98)</f>
        <v>-724000</v>
      </c>
      <c r="F99" s="335">
        <f>SUM(F93:F98)</f>
        <v>520000</v>
      </c>
    </row>
    <row r="100" spans="1:8" ht="31.5" customHeight="1">
      <c r="A100" s="6"/>
      <c r="B100" s="17" t="s">
        <v>181</v>
      </c>
      <c r="C100" s="14"/>
      <c r="D100" s="336">
        <f>D99+D90+D15</f>
        <v>7345750</v>
      </c>
      <c r="E100" s="336">
        <f>E99+E90+E15</f>
        <v>-1538000</v>
      </c>
      <c r="F100" s="336">
        <f>F99+F90+F15</f>
        <v>5797750</v>
      </c>
    </row>
    <row r="101" spans="1:8" ht="28.95" customHeight="1">
      <c r="A101" s="479" t="s">
        <v>639</v>
      </c>
      <c r="B101" s="479"/>
      <c r="C101" s="479"/>
      <c r="D101" s="479"/>
      <c r="E101" s="468" t="s">
        <v>182</v>
      </c>
      <c r="F101" s="469"/>
      <c r="G101" s="214"/>
    </row>
    <row r="102" spans="1:8" ht="37.200000000000003" customHeight="1">
      <c r="A102" s="432" t="s">
        <v>89</v>
      </c>
      <c r="B102" s="433" t="s">
        <v>90</v>
      </c>
      <c r="C102" s="434" t="s">
        <v>91</v>
      </c>
      <c r="D102" s="3" t="s">
        <v>183</v>
      </c>
      <c r="E102" s="3" t="s">
        <v>404</v>
      </c>
      <c r="F102" s="175" t="s">
        <v>405</v>
      </c>
    </row>
    <row r="103" spans="1:8" ht="24" customHeight="1">
      <c r="A103" s="466" t="s">
        <v>89</v>
      </c>
      <c r="B103" s="217" t="s">
        <v>184</v>
      </c>
      <c r="C103" s="222"/>
      <c r="D103" s="6"/>
      <c r="E103" s="101"/>
      <c r="F103" s="161"/>
    </row>
    <row r="104" spans="1:8" ht="40.049999999999997" customHeight="1">
      <c r="A104" s="466">
        <v>60</v>
      </c>
      <c r="B104" s="10" t="s">
        <v>548</v>
      </c>
      <c r="C104" s="332" t="s">
        <v>172</v>
      </c>
      <c r="D104" s="244">
        <v>520000</v>
      </c>
      <c r="E104" s="470">
        <f>F104-D104</f>
        <v>567502.84000000008</v>
      </c>
      <c r="F104" s="471">
        <v>1087502.8400000001</v>
      </c>
    </row>
    <row r="105" spans="1:8" ht="50.4" customHeight="1">
      <c r="A105" s="466">
        <v>61</v>
      </c>
      <c r="B105" s="10" t="s">
        <v>185</v>
      </c>
      <c r="C105" s="332" t="s">
        <v>186</v>
      </c>
      <c r="D105" s="244">
        <v>150000</v>
      </c>
      <c r="E105" s="425">
        <v>-150000</v>
      </c>
      <c r="F105" s="469">
        <f>D105+E105</f>
        <v>0</v>
      </c>
    </row>
    <row r="106" spans="1:8" ht="39.6" customHeight="1">
      <c r="A106" s="466">
        <v>62</v>
      </c>
      <c r="B106" s="369" t="s">
        <v>187</v>
      </c>
      <c r="C106" s="332" t="s">
        <v>97</v>
      </c>
      <c r="D106" s="218">
        <v>240000</v>
      </c>
      <c r="E106" s="472">
        <v>-240000</v>
      </c>
      <c r="F106" s="469">
        <f>D106+E106</f>
        <v>0</v>
      </c>
    </row>
    <row r="107" spans="1:8" ht="39" customHeight="1">
      <c r="A107" s="466">
        <v>63</v>
      </c>
      <c r="B107" s="42" t="s">
        <v>188</v>
      </c>
      <c r="C107" s="333" t="s">
        <v>179</v>
      </c>
      <c r="D107" s="220">
        <v>150000</v>
      </c>
      <c r="E107" s="425">
        <v>-150000</v>
      </c>
      <c r="F107" s="469">
        <f>D107+E107</f>
        <v>0</v>
      </c>
    </row>
    <row r="108" spans="1:8" ht="37.950000000000003" customHeight="1">
      <c r="A108" s="466">
        <v>64</v>
      </c>
      <c r="B108" s="42" t="s">
        <v>189</v>
      </c>
      <c r="C108" s="333" t="s">
        <v>190</v>
      </c>
      <c r="D108" s="221">
        <v>2654572.88</v>
      </c>
      <c r="E108" s="101"/>
      <c r="F108" s="221">
        <v>2654572.88</v>
      </c>
      <c r="H108" s="221"/>
    </row>
    <row r="109" spans="1:8" ht="36.6" customHeight="1">
      <c r="A109" s="466">
        <v>65</v>
      </c>
      <c r="B109" s="42" t="s">
        <v>191</v>
      </c>
      <c r="C109" s="333" t="s">
        <v>190</v>
      </c>
      <c r="D109" s="220">
        <v>1089326</v>
      </c>
      <c r="E109" s="101"/>
      <c r="F109" s="220">
        <v>1089326</v>
      </c>
      <c r="H109" s="220"/>
    </row>
    <row r="110" spans="1:8" ht="33" customHeight="1">
      <c r="A110" s="466">
        <v>66</v>
      </c>
      <c r="B110" s="42" t="s">
        <v>192</v>
      </c>
      <c r="C110" s="333" t="s">
        <v>190</v>
      </c>
      <c r="D110" s="220">
        <v>1006697.65</v>
      </c>
      <c r="E110" s="101"/>
      <c r="F110" s="220">
        <v>1006697.65</v>
      </c>
      <c r="H110" s="220"/>
    </row>
    <row r="111" spans="1:8" ht="52.2" customHeight="1">
      <c r="A111" s="466">
        <v>67</v>
      </c>
      <c r="B111" s="42" t="s">
        <v>193</v>
      </c>
      <c r="C111" s="333" t="s">
        <v>190</v>
      </c>
      <c r="D111" s="220">
        <v>2521919.4</v>
      </c>
      <c r="E111" s="101"/>
      <c r="F111" s="220">
        <v>2521919.4</v>
      </c>
      <c r="H111" s="220"/>
    </row>
    <row r="112" spans="1:8" ht="37.799999999999997" customHeight="1">
      <c r="A112" s="466">
        <v>68</v>
      </c>
      <c r="B112" s="42" t="s">
        <v>194</v>
      </c>
      <c r="C112" s="332" t="s">
        <v>172</v>
      </c>
      <c r="D112" s="220">
        <v>3383828</v>
      </c>
      <c r="E112" s="101"/>
      <c r="F112" s="220">
        <v>3383828</v>
      </c>
      <c r="H112" s="220"/>
    </row>
    <row r="113" spans="1:8" ht="34.950000000000003" customHeight="1">
      <c r="A113" s="466">
        <v>69</v>
      </c>
      <c r="B113" s="42" t="s">
        <v>195</v>
      </c>
      <c r="C113" s="332" t="s">
        <v>172</v>
      </c>
      <c r="D113" s="220">
        <v>268038.40000000002</v>
      </c>
      <c r="E113" s="101"/>
      <c r="F113" s="220">
        <v>268038.40000000002</v>
      </c>
      <c r="H113" s="220"/>
    </row>
    <row r="114" spans="1:8" ht="36.6" customHeight="1">
      <c r="A114" s="466">
        <v>70</v>
      </c>
      <c r="B114" s="42" t="s">
        <v>196</v>
      </c>
      <c r="C114" s="332" t="s">
        <v>172</v>
      </c>
      <c r="D114" s="220">
        <v>500000</v>
      </c>
      <c r="E114" s="101"/>
      <c r="F114" s="220">
        <v>500000</v>
      </c>
      <c r="H114" s="220"/>
    </row>
    <row r="115" spans="1:8" ht="24" customHeight="1">
      <c r="A115" s="466">
        <v>71</v>
      </c>
      <c r="B115" s="42" t="s">
        <v>197</v>
      </c>
      <c r="C115" s="333"/>
      <c r="D115" s="220">
        <v>433252</v>
      </c>
      <c r="E115" s="472">
        <v>206747.63</v>
      </c>
      <c r="F115" s="469">
        <f>D115+E115</f>
        <v>639999.63</v>
      </c>
      <c r="H115" s="220"/>
    </row>
    <row r="116" spans="1:8" ht="24" customHeight="1">
      <c r="A116" s="466">
        <v>72</v>
      </c>
      <c r="B116" s="42" t="s">
        <v>653</v>
      </c>
      <c r="C116" s="333"/>
      <c r="D116" s="220"/>
      <c r="E116" s="472">
        <v>726000</v>
      </c>
      <c r="F116" s="469">
        <f>D116+E116</f>
        <v>726000</v>
      </c>
      <c r="H116" s="445"/>
    </row>
    <row r="117" spans="1:8" ht="24" customHeight="1">
      <c r="A117" s="466">
        <v>73</v>
      </c>
      <c r="B117" s="42" t="s">
        <v>654</v>
      </c>
      <c r="C117" s="333"/>
      <c r="D117" s="220"/>
      <c r="E117" s="472">
        <v>1006720</v>
      </c>
      <c r="F117" s="469">
        <f>D117+E117</f>
        <v>1006720</v>
      </c>
      <c r="H117" s="445"/>
    </row>
    <row r="118" spans="1:8" ht="39" customHeight="1">
      <c r="A118" s="466">
        <v>74</v>
      </c>
      <c r="B118" s="42" t="s">
        <v>655</v>
      </c>
      <c r="C118" s="333"/>
      <c r="D118" s="220"/>
      <c r="E118" s="472">
        <v>1233230.44</v>
      </c>
      <c r="F118" s="469">
        <f>D118+E118</f>
        <v>1233230.44</v>
      </c>
      <c r="H118" s="445"/>
    </row>
    <row r="119" spans="1:8" ht="27" customHeight="1">
      <c r="A119" s="466"/>
      <c r="B119" s="10" t="s">
        <v>198</v>
      </c>
      <c r="C119" s="46"/>
      <c r="D119" s="224">
        <f>SUM(D104:D118)</f>
        <v>12917634.33</v>
      </c>
      <c r="E119" s="224">
        <f>SUM(E104:E118)</f>
        <v>3200200.91</v>
      </c>
      <c r="F119" s="224">
        <f>SUM(F104:F118)</f>
        <v>16117835.24</v>
      </c>
      <c r="H119" s="430"/>
    </row>
    <row r="120" spans="1:8" ht="34.5" customHeight="1">
      <c r="A120" s="316"/>
      <c r="B120" s="223"/>
      <c r="C120" s="46"/>
      <c r="D120" s="224"/>
      <c r="E120" s="331"/>
      <c r="F120" s="330"/>
    </row>
    <row r="121" spans="1:8" ht="39.75" customHeight="1">
      <c r="A121" s="7"/>
      <c r="B121" s="223" t="s">
        <v>199</v>
      </c>
      <c r="C121" s="53"/>
      <c r="D121" s="12">
        <f>D119</f>
        <v>12917634.33</v>
      </c>
      <c r="E121" s="12">
        <f t="shared" ref="E121:F121" si="10">E119</f>
        <v>3200200.91</v>
      </c>
      <c r="F121" s="12">
        <f t="shared" si="10"/>
        <v>16117835.24</v>
      </c>
    </row>
    <row r="122" spans="1:8" ht="28.5" customHeight="1">
      <c r="A122" s="53"/>
      <c r="B122" s="55" t="s">
        <v>200</v>
      </c>
      <c r="C122" s="55"/>
      <c r="D122" s="143">
        <f>D121+D100</f>
        <v>20263384.329999998</v>
      </c>
      <c r="E122" s="207">
        <f t="shared" ref="E122:F122" si="11">E121+E100</f>
        <v>1662200.9100000001</v>
      </c>
      <c r="F122" s="143">
        <f t="shared" si="11"/>
        <v>21915585.240000002</v>
      </c>
    </row>
    <row r="123" spans="1:8" ht="28.5" customHeight="1">
      <c r="A123" s="53"/>
      <c r="B123" s="55"/>
      <c r="C123" s="55"/>
      <c r="D123" s="143"/>
      <c r="E123" s="255"/>
      <c r="F123" s="328"/>
    </row>
    <row r="124" spans="1:8" ht="49.5" customHeight="1">
      <c r="A124" s="480" t="s">
        <v>201</v>
      </c>
      <c r="B124" s="480"/>
      <c r="C124" s="480"/>
      <c r="D124" s="480"/>
      <c r="E124" s="340"/>
      <c r="F124" s="330"/>
    </row>
    <row r="125" spans="1:8" ht="35.25" customHeight="1">
      <c r="A125" s="61" t="s">
        <v>89</v>
      </c>
      <c r="B125" s="337" t="s">
        <v>90</v>
      </c>
      <c r="C125" s="338" t="s">
        <v>91</v>
      </c>
      <c r="D125" s="338" t="s">
        <v>549</v>
      </c>
      <c r="E125" s="338" t="s">
        <v>404</v>
      </c>
      <c r="F125" s="259" t="s">
        <v>405</v>
      </c>
    </row>
    <row r="126" spans="1:8" ht="28.5" customHeight="1">
      <c r="A126" s="63">
        <v>1</v>
      </c>
      <c r="B126" s="18" t="s">
        <v>202</v>
      </c>
      <c r="C126" s="64" t="s">
        <v>203</v>
      </c>
      <c r="D126" s="64">
        <v>2490254.52</v>
      </c>
      <c r="E126" s="375">
        <f t="shared" ref="E126:E136" si="12">F126-D126</f>
        <v>1743178.1640000003</v>
      </c>
      <c r="F126" s="326">
        <v>4233432.6840000004</v>
      </c>
    </row>
    <row r="127" spans="1:8" ht="28.5" customHeight="1">
      <c r="A127" s="63">
        <v>2</v>
      </c>
      <c r="B127" s="18" t="s">
        <v>204</v>
      </c>
      <c r="C127" s="64" t="s">
        <v>205</v>
      </c>
      <c r="D127" s="64">
        <v>1441410.8</v>
      </c>
      <c r="E127" s="375">
        <f t="shared" si="12"/>
        <v>1008987.5599999998</v>
      </c>
      <c r="F127" s="326">
        <v>2450398.36</v>
      </c>
    </row>
    <row r="128" spans="1:8" ht="20.25" customHeight="1">
      <c r="A128" s="63">
        <v>3</v>
      </c>
      <c r="B128" s="18" t="s">
        <v>206</v>
      </c>
      <c r="C128" s="64" t="s">
        <v>207</v>
      </c>
      <c r="D128" s="64">
        <v>231545.66</v>
      </c>
      <c r="E128" s="375">
        <f t="shared" si="12"/>
        <v>162081.96199999997</v>
      </c>
      <c r="F128" s="326">
        <v>393627.62199999997</v>
      </c>
    </row>
    <row r="129" spans="1:6" ht="36" customHeight="1">
      <c r="A129" s="63">
        <v>4</v>
      </c>
      <c r="B129" s="18" t="s">
        <v>208</v>
      </c>
      <c r="C129" s="64" t="s">
        <v>209</v>
      </c>
      <c r="D129" s="64">
        <v>207923.76</v>
      </c>
      <c r="E129" s="375">
        <f t="shared" si="12"/>
        <v>145546.63199999998</v>
      </c>
      <c r="F129" s="326">
        <v>353470.39199999999</v>
      </c>
    </row>
    <row r="130" spans="1:6" ht="29.25" customHeight="1">
      <c r="A130" s="63">
        <v>5</v>
      </c>
      <c r="B130" s="18" t="s">
        <v>210</v>
      </c>
      <c r="C130" s="64" t="s">
        <v>211</v>
      </c>
      <c r="D130" s="64">
        <v>1410956.42</v>
      </c>
      <c r="E130" s="375">
        <f t="shared" si="12"/>
        <v>987669.49399999995</v>
      </c>
      <c r="F130" s="326">
        <v>2398625.9139999999</v>
      </c>
    </row>
    <row r="131" spans="1:6" ht="30" customHeight="1">
      <c r="A131" s="63">
        <v>6</v>
      </c>
      <c r="B131" s="18" t="s">
        <v>212</v>
      </c>
      <c r="C131" s="64" t="s">
        <v>213</v>
      </c>
      <c r="D131" s="64">
        <v>1583149.59</v>
      </c>
      <c r="E131" s="375">
        <f t="shared" si="12"/>
        <v>1108204.7130000002</v>
      </c>
      <c r="F131" s="326">
        <v>2691354.3030000003</v>
      </c>
    </row>
    <row r="132" spans="1:6" ht="27" customHeight="1">
      <c r="A132" s="63">
        <v>7</v>
      </c>
      <c r="B132" s="18" t="s">
        <v>214</v>
      </c>
      <c r="C132" s="64" t="s">
        <v>149</v>
      </c>
      <c r="D132" s="66">
        <v>675594.81</v>
      </c>
      <c r="E132" s="375">
        <f t="shared" si="12"/>
        <v>472916.36700000009</v>
      </c>
      <c r="F132" s="326">
        <v>1148511.1770000001</v>
      </c>
    </row>
    <row r="133" spans="1:6" ht="26.25" customHeight="1">
      <c r="A133" s="63">
        <v>8</v>
      </c>
      <c r="B133" s="18" t="s">
        <v>215</v>
      </c>
      <c r="C133" s="64" t="s">
        <v>162</v>
      </c>
      <c r="D133" s="64">
        <v>220240.35</v>
      </c>
      <c r="E133" s="375">
        <f t="shared" si="12"/>
        <v>154168.24499999997</v>
      </c>
      <c r="F133" s="326">
        <v>374408.59499999997</v>
      </c>
    </row>
    <row r="134" spans="1:6" ht="25.5" customHeight="1">
      <c r="A134" s="63">
        <v>9</v>
      </c>
      <c r="B134" s="18" t="s">
        <v>216</v>
      </c>
      <c r="C134" s="64" t="s">
        <v>217</v>
      </c>
      <c r="D134" s="64">
        <v>592032.38</v>
      </c>
      <c r="E134" s="375">
        <f t="shared" si="12"/>
        <v>414422.66599999997</v>
      </c>
      <c r="F134" s="326">
        <v>1006455.046</v>
      </c>
    </row>
    <row r="135" spans="1:6" ht="31.5" customHeight="1">
      <c r="A135" s="63">
        <v>10</v>
      </c>
      <c r="B135" s="18" t="s">
        <v>218</v>
      </c>
      <c r="C135" s="64" t="s">
        <v>147</v>
      </c>
      <c r="D135" s="64">
        <v>1399001.92</v>
      </c>
      <c r="E135" s="375">
        <f t="shared" si="12"/>
        <v>979301.34400000004</v>
      </c>
      <c r="F135" s="326">
        <v>2378303.264</v>
      </c>
    </row>
    <row r="136" spans="1:6" ht="24" customHeight="1">
      <c r="A136" s="63">
        <v>11</v>
      </c>
      <c r="B136" s="18" t="s">
        <v>219</v>
      </c>
      <c r="C136" s="64" t="s">
        <v>220</v>
      </c>
      <c r="D136" s="64">
        <v>86597.78</v>
      </c>
      <c r="E136" s="375">
        <f t="shared" si="12"/>
        <v>60618.445999999996</v>
      </c>
      <c r="F136" s="326">
        <v>147216.226</v>
      </c>
    </row>
    <row r="137" spans="1:6" ht="35.4" customHeight="1">
      <c r="A137" s="63">
        <v>12</v>
      </c>
      <c r="B137" s="18" t="s">
        <v>645</v>
      </c>
      <c r="C137" s="64"/>
      <c r="D137" s="64"/>
      <c r="E137" s="375">
        <v>577200</v>
      </c>
      <c r="F137" s="326">
        <f>D137+E137</f>
        <v>577200</v>
      </c>
    </row>
    <row r="138" spans="1:6" ht="27" customHeight="1">
      <c r="A138" s="63"/>
      <c r="B138" s="67" t="s">
        <v>221</v>
      </c>
      <c r="C138" s="64"/>
      <c r="D138" s="68">
        <f>SUM(D126:D136)</f>
        <v>10338707.99</v>
      </c>
      <c r="E138" s="428">
        <f t="shared" ref="E138" si="13">SUM(E126:E136)</f>
        <v>7237095.5930000022</v>
      </c>
      <c r="F138" s="68">
        <f>SUM(F126:F137)</f>
        <v>18153003.583000001</v>
      </c>
    </row>
    <row r="139" spans="1:6" ht="28.5" customHeight="1">
      <c r="A139" s="481" t="s">
        <v>222</v>
      </c>
      <c r="B139" s="481"/>
      <c r="C139" s="481"/>
      <c r="D139" s="481"/>
      <c r="E139" s="342"/>
      <c r="F139" s="328">
        <f t="shared" ref="F139:F146" si="14">E139+D139</f>
        <v>0</v>
      </c>
    </row>
    <row r="140" spans="1:6" ht="23.25" customHeight="1">
      <c r="A140" s="70"/>
      <c r="B140" s="71" t="s">
        <v>223</v>
      </c>
      <c r="C140" s="13"/>
      <c r="D140" s="72"/>
      <c r="E140" s="343"/>
      <c r="F140" s="328">
        <f t="shared" si="14"/>
        <v>0</v>
      </c>
    </row>
    <row r="141" spans="1:6" ht="39" customHeight="1">
      <c r="A141" s="70">
        <v>12</v>
      </c>
      <c r="B141" s="219" t="s">
        <v>224</v>
      </c>
      <c r="C141" s="64" t="s">
        <v>97</v>
      </c>
      <c r="D141" s="74">
        <v>6000</v>
      </c>
      <c r="E141" s="341"/>
      <c r="F141" s="376">
        <f t="shared" si="14"/>
        <v>6000</v>
      </c>
    </row>
    <row r="142" spans="1:6" ht="30">
      <c r="A142" s="70">
        <v>13</v>
      </c>
      <c r="B142" s="219" t="s">
        <v>225</v>
      </c>
      <c r="C142" s="64" t="s">
        <v>97</v>
      </c>
      <c r="D142" s="74">
        <v>8500</v>
      </c>
      <c r="E142" s="341"/>
      <c r="F142" s="376">
        <f t="shared" si="14"/>
        <v>8500</v>
      </c>
    </row>
    <row r="143" spans="1:6" ht="44.25" customHeight="1">
      <c r="A143" s="70">
        <v>14</v>
      </c>
      <c r="B143" s="219" t="s">
        <v>226</v>
      </c>
      <c r="C143" s="64" t="s">
        <v>97</v>
      </c>
      <c r="D143" s="74">
        <v>4500</v>
      </c>
      <c r="E143" s="341"/>
      <c r="F143" s="376">
        <f t="shared" si="14"/>
        <v>4500</v>
      </c>
    </row>
    <row r="144" spans="1:6" ht="60">
      <c r="A144" s="70">
        <v>15</v>
      </c>
      <c r="B144" s="219" t="s">
        <v>227</v>
      </c>
      <c r="C144" s="64" t="s">
        <v>97</v>
      </c>
      <c r="D144" s="74">
        <v>4500</v>
      </c>
      <c r="E144" s="341"/>
      <c r="F144" s="376">
        <f t="shared" si="14"/>
        <v>4500</v>
      </c>
    </row>
    <row r="145" spans="1:6" ht="45">
      <c r="A145" s="70">
        <v>16</v>
      </c>
      <c r="B145" s="242" t="s">
        <v>228</v>
      </c>
      <c r="C145" s="64" t="s">
        <v>97</v>
      </c>
      <c r="D145" s="74">
        <v>2500</v>
      </c>
      <c r="E145" s="341"/>
      <c r="F145" s="376">
        <f t="shared" si="14"/>
        <v>2500</v>
      </c>
    </row>
    <row r="146" spans="1:6" ht="31.2">
      <c r="A146" s="70">
        <v>17</v>
      </c>
      <c r="B146" s="268" t="s">
        <v>229</v>
      </c>
      <c r="C146" s="64" t="s">
        <v>97</v>
      </c>
      <c r="D146" s="74">
        <v>4000</v>
      </c>
      <c r="E146" s="341"/>
      <c r="F146" s="376">
        <f t="shared" si="14"/>
        <v>4000</v>
      </c>
    </row>
    <row r="147" spans="1:6" ht="44.25" customHeight="1">
      <c r="A147" s="70"/>
      <c r="B147" s="67" t="s">
        <v>6</v>
      </c>
      <c r="C147" s="64"/>
      <c r="D147" s="85">
        <f>SUM(D141:D146)</f>
        <v>30000</v>
      </c>
      <c r="E147" s="341"/>
      <c r="F147" s="377">
        <f>SUM(F141:F146)</f>
        <v>30000</v>
      </c>
    </row>
    <row r="148" spans="1:6" ht="19.5" customHeight="1">
      <c r="A148" s="70"/>
      <c r="B148" s="213"/>
      <c r="C148" s="64"/>
      <c r="D148" s="78"/>
      <c r="E148" s="344"/>
      <c r="F148" s="330"/>
    </row>
    <row r="149" spans="1:6" ht="25.5" customHeight="1">
      <c r="A149" s="70"/>
      <c r="B149" s="67" t="s">
        <v>230</v>
      </c>
      <c r="C149" s="64"/>
      <c r="D149" s="74"/>
      <c r="E149" s="343"/>
      <c r="F149" s="330"/>
    </row>
    <row r="150" spans="1:6" ht="28.05" customHeight="1">
      <c r="A150" s="70">
        <v>18</v>
      </c>
      <c r="B150" s="18" t="s">
        <v>231</v>
      </c>
      <c r="C150" s="64" t="s">
        <v>97</v>
      </c>
      <c r="D150" s="74">
        <v>3000</v>
      </c>
      <c r="E150" s="327"/>
      <c r="F150" s="74">
        <v>3000</v>
      </c>
    </row>
    <row r="151" spans="1:6" ht="25.05" customHeight="1">
      <c r="A151" s="70">
        <v>19</v>
      </c>
      <c r="B151" s="18" t="s">
        <v>232</v>
      </c>
      <c r="C151" s="64" t="s">
        <v>97</v>
      </c>
      <c r="D151" s="74">
        <v>8000</v>
      </c>
      <c r="E151" s="327"/>
      <c r="F151" s="74">
        <v>8000</v>
      </c>
    </row>
    <row r="152" spans="1:6" ht="30" customHeight="1">
      <c r="A152" s="70">
        <v>20</v>
      </c>
      <c r="B152" s="18" t="s">
        <v>233</v>
      </c>
      <c r="C152" s="64" t="s">
        <v>97</v>
      </c>
      <c r="D152" s="74">
        <v>4000</v>
      </c>
      <c r="E152" s="327"/>
      <c r="F152" s="74">
        <v>4000</v>
      </c>
    </row>
    <row r="153" spans="1:6" ht="40.5" customHeight="1">
      <c r="A153" s="70">
        <v>21</v>
      </c>
      <c r="B153" s="18" t="s">
        <v>234</v>
      </c>
      <c r="C153" s="64" t="s">
        <v>97</v>
      </c>
      <c r="D153" s="74">
        <v>3000</v>
      </c>
      <c r="E153" s="327"/>
      <c r="F153" s="74">
        <v>3000</v>
      </c>
    </row>
    <row r="154" spans="1:6" ht="30" customHeight="1">
      <c r="A154" s="70"/>
      <c r="B154" s="67" t="s">
        <v>6</v>
      </c>
      <c r="C154" s="64"/>
      <c r="D154" s="85">
        <v>18000</v>
      </c>
      <c r="E154" s="327"/>
      <c r="F154" s="85">
        <v>18000</v>
      </c>
    </row>
    <row r="155" spans="1:6" ht="24" customHeight="1">
      <c r="A155" s="70"/>
      <c r="B155" s="80" t="s">
        <v>235</v>
      </c>
      <c r="C155" s="64"/>
      <c r="D155" s="78"/>
      <c r="E155" s="327"/>
      <c r="F155" s="330"/>
    </row>
    <row r="156" spans="1:6" ht="36" customHeight="1">
      <c r="A156" s="70">
        <v>22</v>
      </c>
      <c r="B156" s="345" t="s">
        <v>236</v>
      </c>
      <c r="C156" s="64" t="s">
        <v>97</v>
      </c>
      <c r="D156" s="74">
        <v>6000</v>
      </c>
      <c r="E156" s="327"/>
      <c r="F156" s="74">
        <v>6000</v>
      </c>
    </row>
    <row r="157" spans="1:6" ht="47.4" customHeight="1">
      <c r="A157" s="70">
        <v>23</v>
      </c>
      <c r="B157" s="345" t="s">
        <v>237</v>
      </c>
      <c r="C157" s="64" t="s">
        <v>97</v>
      </c>
      <c r="D157" s="74">
        <v>3000</v>
      </c>
      <c r="E157" s="327"/>
      <c r="F157" s="74">
        <v>3000</v>
      </c>
    </row>
    <row r="158" spans="1:6" ht="45">
      <c r="A158" s="70">
        <v>24</v>
      </c>
      <c r="B158" s="345" t="s">
        <v>238</v>
      </c>
      <c r="C158" s="64" t="s">
        <v>97</v>
      </c>
      <c r="D158" s="74">
        <v>4000</v>
      </c>
      <c r="E158" s="327"/>
      <c r="F158" s="74">
        <v>4000</v>
      </c>
    </row>
    <row r="159" spans="1:6" ht="45">
      <c r="A159" s="70">
        <v>25</v>
      </c>
      <c r="B159" s="345" t="s">
        <v>239</v>
      </c>
      <c r="C159" s="64" t="s">
        <v>97</v>
      </c>
      <c r="D159" s="74">
        <v>6000</v>
      </c>
      <c r="E159" s="327"/>
      <c r="F159" s="74">
        <v>6000</v>
      </c>
    </row>
    <row r="160" spans="1:6" ht="45">
      <c r="A160" s="70">
        <v>26</v>
      </c>
      <c r="B160" s="345" t="s">
        <v>240</v>
      </c>
      <c r="C160" s="64" t="s">
        <v>97</v>
      </c>
      <c r="D160" s="74">
        <v>8000</v>
      </c>
      <c r="E160" s="327"/>
      <c r="F160" s="74">
        <v>8000</v>
      </c>
    </row>
    <row r="161" spans="1:6" ht="60">
      <c r="A161" s="70">
        <v>27</v>
      </c>
      <c r="B161" s="345" t="s">
        <v>241</v>
      </c>
      <c r="C161" s="64" t="s">
        <v>97</v>
      </c>
      <c r="D161" s="74">
        <v>5000</v>
      </c>
      <c r="E161" s="327"/>
      <c r="F161" s="74">
        <v>5000</v>
      </c>
    </row>
    <row r="162" spans="1:6" ht="27" customHeight="1">
      <c r="A162" s="70"/>
      <c r="B162" s="67" t="s">
        <v>6</v>
      </c>
      <c r="C162" s="64"/>
      <c r="D162" s="85">
        <f>SUM(D156:D161)</f>
        <v>32000</v>
      </c>
      <c r="E162" s="327"/>
      <c r="F162" s="85">
        <f>SUM(F156:F161)</f>
        <v>32000</v>
      </c>
    </row>
    <row r="163" spans="1:6" ht="29.25" customHeight="1">
      <c r="A163" s="70"/>
      <c r="B163" s="482" t="s">
        <v>242</v>
      </c>
      <c r="C163" s="482"/>
      <c r="D163" s="74"/>
      <c r="E163" s="327"/>
      <c r="F163" s="330"/>
    </row>
    <row r="164" spans="1:6" ht="30" customHeight="1">
      <c r="A164" s="82">
        <v>28</v>
      </c>
      <c r="B164" s="18" t="s">
        <v>243</v>
      </c>
      <c r="C164" s="13" t="s">
        <v>97</v>
      </c>
      <c r="D164" s="74">
        <v>10000</v>
      </c>
      <c r="E164" s="327"/>
      <c r="F164" s="74">
        <v>10000</v>
      </c>
    </row>
    <row r="165" spans="1:6" ht="31.2">
      <c r="A165" s="70">
        <v>29</v>
      </c>
      <c r="B165" s="18" t="s">
        <v>244</v>
      </c>
      <c r="C165" s="13" t="s">
        <v>97</v>
      </c>
      <c r="D165" s="74">
        <v>8000</v>
      </c>
      <c r="E165" s="327"/>
      <c r="F165" s="74">
        <v>8000</v>
      </c>
    </row>
    <row r="166" spans="1:6" ht="30" customHeight="1">
      <c r="A166" s="70">
        <v>30</v>
      </c>
      <c r="B166" s="18" t="s">
        <v>245</v>
      </c>
      <c r="C166" s="13" t="s">
        <v>97</v>
      </c>
      <c r="D166" s="74">
        <v>10000</v>
      </c>
      <c r="E166" s="327"/>
      <c r="F166" s="74">
        <v>10000</v>
      </c>
    </row>
    <row r="167" spans="1:6" ht="27" customHeight="1">
      <c r="A167" s="70">
        <v>31</v>
      </c>
      <c r="B167" s="18" t="s">
        <v>246</v>
      </c>
      <c r="C167" s="13" t="s">
        <v>97</v>
      </c>
      <c r="D167" s="74">
        <v>2000</v>
      </c>
      <c r="E167" s="327"/>
      <c r="F167" s="74">
        <v>2000</v>
      </c>
    </row>
    <row r="168" spans="1:6" ht="30" customHeight="1">
      <c r="A168" s="70"/>
      <c r="B168" s="67" t="s">
        <v>6</v>
      </c>
      <c r="C168" s="13"/>
      <c r="D168" s="85">
        <v>30000</v>
      </c>
      <c r="E168" s="343"/>
      <c r="F168" s="85">
        <v>30000</v>
      </c>
    </row>
    <row r="169" spans="1:6" ht="30" customHeight="1">
      <c r="A169" s="70"/>
      <c r="B169" s="67" t="s">
        <v>247</v>
      </c>
      <c r="C169" s="13"/>
      <c r="D169" s="78"/>
      <c r="E169" s="343"/>
      <c r="F169" s="330"/>
    </row>
    <row r="170" spans="1:6" ht="38.25" customHeight="1">
      <c r="A170" s="70">
        <v>32</v>
      </c>
      <c r="B170" s="18" t="s">
        <v>248</v>
      </c>
      <c r="C170" s="13" t="s">
        <v>97</v>
      </c>
      <c r="D170" s="74">
        <v>4000</v>
      </c>
      <c r="E170" s="343"/>
      <c r="F170" s="74">
        <v>4000</v>
      </c>
    </row>
    <row r="171" spans="1:6" ht="39" customHeight="1">
      <c r="A171" s="70">
        <v>33</v>
      </c>
      <c r="B171" s="18" t="s">
        <v>249</v>
      </c>
      <c r="C171" s="13" t="s">
        <v>97</v>
      </c>
      <c r="D171" s="74">
        <v>13000</v>
      </c>
      <c r="E171" s="343"/>
      <c r="F171" s="74">
        <v>13000</v>
      </c>
    </row>
    <row r="172" spans="1:6" ht="40.5" customHeight="1">
      <c r="A172" s="70">
        <v>34</v>
      </c>
      <c r="B172" s="18" t="s">
        <v>250</v>
      </c>
      <c r="C172" s="13" t="s">
        <v>97</v>
      </c>
      <c r="D172" s="74">
        <v>3000</v>
      </c>
      <c r="E172" s="343"/>
      <c r="F172" s="74">
        <v>3000</v>
      </c>
    </row>
    <row r="173" spans="1:6" ht="27" customHeight="1">
      <c r="A173" s="70"/>
      <c r="B173" s="18" t="s">
        <v>6</v>
      </c>
      <c r="C173" s="13"/>
      <c r="D173" s="85">
        <v>20000</v>
      </c>
      <c r="E173" s="343"/>
      <c r="F173" s="85">
        <v>20000</v>
      </c>
    </row>
    <row r="174" spans="1:6" ht="22.5" customHeight="1">
      <c r="A174" s="70"/>
      <c r="B174" s="67" t="s">
        <v>208</v>
      </c>
      <c r="C174" s="13"/>
      <c r="D174" s="74"/>
      <c r="E174" s="327"/>
      <c r="F174" s="330"/>
    </row>
    <row r="175" spans="1:6" ht="44.25" customHeight="1">
      <c r="A175" s="82">
        <v>35</v>
      </c>
      <c r="B175" s="18" t="s">
        <v>251</v>
      </c>
      <c r="C175" s="13"/>
      <c r="D175" s="74">
        <v>2000</v>
      </c>
      <c r="E175" s="327"/>
      <c r="F175" s="74">
        <v>2000</v>
      </c>
    </row>
    <row r="176" spans="1:6" ht="37.049999999999997" customHeight="1">
      <c r="A176" s="70">
        <v>36</v>
      </c>
      <c r="B176" s="18" t="s">
        <v>252</v>
      </c>
      <c r="C176" s="13" t="s">
        <v>97</v>
      </c>
      <c r="D176" s="74">
        <v>5000</v>
      </c>
      <c r="E176" s="327"/>
      <c r="F176" s="74">
        <v>5000</v>
      </c>
    </row>
    <row r="177" spans="1:6" ht="28.05" customHeight="1">
      <c r="A177" s="70">
        <v>37</v>
      </c>
      <c r="B177" s="18" t="s">
        <v>253</v>
      </c>
      <c r="C177" s="13" t="s">
        <v>97</v>
      </c>
      <c r="D177" s="74">
        <v>3000</v>
      </c>
      <c r="E177" s="327"/>
      <c r="F177" s="74">
        <v>3000</v>
      </c>
    </row>
    <row r="178" spans="1:6" ht="27" customHeight="1">
      <c r="A178" s="70"/>
      <c r="B178" s="67" t="s">
        <v>6</v>
      </c>
      <c r="C178" s="13"/>
      <c r="D178" s="85">
        <v>10000</v>
      </c>
      <c r="E178" s="343"/>
      <c r="F178" s="85">
        <v>10000</v>
      </c>
    </row>
    <row r="179" spans="1:6" ht="25.5" customHeight="1">
      <c r="A179" s="70"/>
      <c r="B179" s="80" t="s">
        <v>254</v>
      </c>
      <c r="C179" s="13"/>
      <c r="D179" s="74"/>
      <c r="E179" s="329"/>
      <c r="F179" s="74"/>
    </row>
    <row r="180" spans="1:6" ht="39" customHeight="1">
      <c r="A180" s="82">
        <v>38</v>
      </c>
      <c r="B180" s="83" t="s">
        <v>255</v>
      </c>
      <c r="C180" s="13" t="s">
        <v>97</v>
      </c>
      <c r="D180" s="74">
        <v>3000</v>
      </c>
      <c r="E180" s="327"/>
      <c r="F180" s="74">
        <v>3000</v>
      </c>
    </row>
    <row r="181" spans="1:6" ht="35.25" customHeight="1">
      <c r="A181" s="70">
        <v>39</v>
      </c>
      <c r="B181" s="84" t="s">
        <v>256</v>
      </c>
      <c r="C181" s="13" t="s">
        <v>97</v>
      </c>
      <c r="D181" s="74">
        <v>2000</v>
      </c>
      <c r="E181" s="327"/>
      <c r="F181" s="74">
        <v>2000</v>
      </c>
    </row>
    <row r="182" spans="1:6" ht="42.75" customHeight="1">
      <c r="A182" s="70">
        <v>40</v>
      </c>
      <c r="B182" s="83" t="s">
        <v>257</v>
      </c>
      <c r="C182" s="13" t="s">
        <v>97</v>
      </c>
      <c r="D182" s="74">
        <v>5000</v>
      </c>
      <c r="E182" s="327"/>
      <c r="F182" s="74">
        <v>5000</v>
      </c>
    </row>
    <row r="183" spans="1:6" ht="34.5" customHeight="1">
      <c r="A183" s="70"/>
      <c r="B183" s="83" t="s">
        <v>6</v>
      </c>
      <c r="C183" s="13"/>
      <c r="D183" s="85">
        <v>10000</v>
      </c>
      <c r="E183" s="343"/>
      <c r="F183" s="85">
        <v>10000</v>
      </c>
    </row>
    <row r="184" spans="1:6" ht="38.25" customHeight="1">
      <c r="A184" s="70"/>
      <c r="B184" s="83" t="s">
        <v>258</v>
      </c>
      <c r="C184" s="13"/>
      <c r="D184" s="85">
        <f>D183+D178+D173+D168+D162+D154+D147</f>
        <v>150000</v>
      </c>
      <c r="E184" s="343"/>
      <c r="F184" s="85">
        <f>F183+F178+F173+F168+F162+F154+F147</f>
        <v>150000</v>
      </c>
    </row>
    <row r="185" spans="1:6" ht="37.5" customHeight="1">
      <c r="A185" s="70"/>
      <c r="B185" s="86"/>
      <c r="C185" s="13"/>
      <c r="D185" s="85"/>
      <c r="E185" s="343"/>
      <c r="F185" s="330"/>
    </row>
    <row r="186" spans="1:6" ht="32.25" customHeight="1">
      <c r="A186" s="92"/>
      <c r="B186" s="93"/>
      <c r="C186" s="91"/>
      <c r="D186" s="96"/>
      <c r="E186" s="346"/>
      <c r="F186" s="213"/>
    </row>
    <row r="187" spans="1:6" ht="44.25" customHeight="1">
      <c r="A187" s="483" t="s">
        <v>562</v>
      </c>
      <c r="B187" s="484"/>
      <c r="C187" s="484"/>
      <c r="D187" s="484"/>
      <c r="E187" s="484"/>
      <c r="F187" s="485"/>
    </row>
    <row r="188" spans="1:6" ht="56.25" customHeight="1">
      <c r="A188" s="150" t="s">
        <v>89</v>
      </c>
      <c r="B188" s="150" t="s">
        <v>90</v>
      </c>
      <c r="C188" s="319" t="s">
        <v>91</v>
      </c>
      <c r="D188" s="319">
        <v>333</v>
      </c>
      <c r="E188" s="347" t="s">
        <v>404</v>
      </c>
      <c r="F188" s="268" t="s">
        <v>405</v>
      </c>
    </row>
    <row r="189" spans="1:6" ht="44.25" customHeight="1">
      <c r="A189" s="103"/>
      <c r="B189" s="104" t="s">
        <v>561</v>
      </c>
      <c r="C189" s="105"/>
      <c r="D189" s="106"/>
      <c r="E189" s="348"/>
      <c r="F189" s="213"/>
    </row>
    <row r="190" spans="1:6" ht="39" customHeight="1">
      <c r="A190" s="103">
        <v>1</v>
      </c>
      <c r="B190" s="108" t="s">
        <v>260</v>
      </c>
      <c r="C190" s="109" t="s">
        <v>261</v>
      </c>
      <c r="D190" s="66">
        <v>60000</v>
      </c>
      <c r="E190" s="405">
        <v>10000</v>
      </c>
      <c r="F190" s="326">
        <f>D190+E190</f>
        <v>70000</v>
      </c>
    </row>
    <row r="191" spans="1:6" ht="34.950000000000003" customHeight="1">
      <c r="A191" s="103">
        <v>2</v>
      </c>
      <c r="B191" s="108" t="s">
        <v>262</v>
      </c>
      <c r="C191" s="109" t="s">
        <v>261</v>
      </c>
      <c r="D191" s="66">
        <v>50000</v>
      </c>
      <c r="E191" s="405">
        <v>-10000</v>
      </c>
      <c r="F191" s="326">
        <f t="shared" ref="F191:F201" si="15">D191+E191</f>
        <v>40000</v>
      </c>
    </row>
    <row r="192" spans="1:6" ht="31.2">
      <c r="A192" s="103">
        <v>3</v>
      </c>
      <c r="B192" s="108" t="s">
        <v>263</v>
      </c>
      <c r="C192" s="109" t="s">
        <v>261</v>
      </c>
      <c r="D192" s="66">
        <v>90000</v>
      </c>
      <c r="E192" s="405">
        <v>-20000</v>
      </c>
      <c r="F192" s="326">
        <f t="shared" si="15"/>
        <v>70000</v>
      </c>
    </row>
    <row r="193" spans="1:6" ht="46.2">
      <c r="A193" s="103">
        <v>4</v>
      </c>
      <c r="B193" s="42" t="s">
        <v>555</v>
      </c>
      <c r="C193" s="109" t="s">
        <v>261</v>
      </c>
      <c r="D193" s="66">
        <v>40000</v>
      </c>
      <c r="E193" s="405">
        <v>20313.88</v>
      </c>
      <c r="F193" s="446">
        <f t="shared" si="15"/>
        <v>60313.880000000005</v>
      </c>
    </row>
    <row r="194" spans="1:6" ht="34.950000000000003" customHeight="1">
      <c r="A194" s="103">
        <v>5</v>
      </c>
      <c r="B194" s="42" t="s">
        <v>556</v>
      </c>
      <c r="C194" s="109" t="s">
        <v>261</v>
      </c>
      <c r="D194" s="66">
        <v>50000</v>
      </c>
      <c r="E194" s="405">
        <v>-20000</v>
      </c>
      <c r="F194" s="446">
        <f t="shared" si="15"/>
        <v>30000</v>
      </c>
    </row>
    <row r="195" spans="1:6" ht="31.2">
      <c r="A195" s="103">
        <v>6</v>
      </c>
      <c r="B195" s="108" t="s">
        <v>266</v>
      </c>
      <c r="C195" s="109" t="s">
        <v>261</v>
      </c>
      <c r="D195" s="66">
        <v>90000</v>
      </c>
      <c r="E195" s="405">
        <v>10000</v>
      </c>
      <c r="F195" s="446">
        <f t="shared" si="15"/>
        <v>100000</v>
      </c>
    </row>
    <row r="196" spans="1:6" ht="31.2">
      <c r="A196" s="103">
        <v>7</v>
      </c>
      <c r="B196" s="18" t="s">
        <v>267</v>
      </c>
      <c r="C196" s="109" t="s">
        <v>261</v>
      </c>
      <c r="D196" s="66">
        <v>100000</v>
      </c>
      <c r="E196" s="405">
        <v>-50000</v>
      </c>
      <c r="F196" s="446">
        <f t="shared" si="15"/>
        <v>50000</v>
      </c>
    </row>
    <row r="197" spans="1:6" ht="31.2">
      <c r="A197" s="103">
        <v>8</v>
      </c>
      <c r="B197" s="108" t="s">
        <v>268</v>
      </c>
      <c r="C197" s="109" t="s">
        <v>261</v>
      </c>
      <c r="D197" s="66">
        <v>30000</v>
      </c>
      <c r="E197" s="405">
        <v>-30000</v>
      </c>
      <c r="F197" s="326">
        <f t="shared" si="15"/>
        <v>0</v>
      </c>
    </row>
    <row r="198" spans="1:6" ht="30" customHeight="1">
      <c r="A198" s="103">
        <v>9</v>
      </c>
      <c r="B198" s="108" t="s">
        <v>269</v>
      </c>
      <c r="C198" s="109" t="s">
        <v>261</v>
      </c>
      <c r="D198" s="66">
        <v>50000</v>
      </c>
      <c r="E198" s="405">
        <v>-10000</v>
      </c>
      <c r="F198" s="326">
        <f t="shared" si="15"/>
        <v>40000</v>
      </c>
    </row>
    <row r="199" spans="1:6" ht="31.2">
      <c r="A199" s="103">
        <v>10</v>
      </c>
      <c r="B199" s="108" t="s">
        <v>634</v>
      </c>
      <c r="C199" s="109" t="s">
        <v>261</v>
      </c>
      <c r="D199" s="66">
        <v>20000</v>
      </c>
      <c r="E199" s="405">
        <v>35700.089999999997</v>
      </c>
      <c r="F199" s="326">
        <f t="shared" si="15"/>
        <v>55700.09</v>
      </c>
    </row>
    <row r="200" spans="1:6" ht="25.95" customHeight="1">
      <c r="A200" s="103">
        <v>11</v>
      </c>
      <c r="B200" s="112" t="s">
        <v>271</v>
      </c>
      <c r="C200" s="109" t="s">
        <v>261</v>
      </c>
      <c r="D200" s="66">
        <v>120000</v>
      </c>
      <c r="E200" s="405">
        <v>-70000</v>
      </c>
      <c r="F200" s="326">
        <f t="shared" si="15"/>
        <v>50000</v>
      </c>
    </row>
    <row r="201" spans="1:6" ht="25.05" customHeight="1">
      <c r="A201" s="103">
        <v>12</v>
      </c>
      <c r="B201" s="112" t="s">
        <v>272</v>
      </c>
      <c r="C201" s="109" t="s">
        <v>261</v>
      </c>
      <c r="D201" s="66">
        <v>20000</v>
      </c>
      <c r="E201" s="405">
        <v>-20000</v>
      </c>
      <c r="F201" s="326">
        <f t="shared" si="15"/>
        <v>0</v>
      </c>
    </row>
    <row r="202" spans="1:6" ht="31.05" customHeight="1">
      <c r="A202" s="103">
        <v>13</v>
      </c>
      <c r="B202" s="18" t="s">
        <v>273</v>
      </c>
      <c r="C202" s="109" t="s">
        <v>261</v>
      </c>
      <c r="D202" s="66">
        <v>40000</v>
      </c>
      <c r="E202" s="405">
        <f>F202-D202</f>
        <v>-2731.4800000000032</v>
      </c>
      <c r="F202" s="403">
        <v>37268.519999999997</v>
      </c>
    </row>
    <row r="203" spans="1:6" ht="48" customHeight="1">
      <c r="A203" s="103">
        <v>14</v>
      </c>
      <c r="B203" s="268" t="s">
        <v>274</v>
      </c>
      <c r="C203" s="109" t="s">
        <v>261</v>
      </c>
      <c r="D203" s="66">
        <v>40000</v>
      </c>
      <c r="E203" s="405">
        <v>-30000</v>
      </c>
      <c r="F203" s="326">
        <f>D203+E203</f>
        <v>10000</v>
      </c>
    </row>
    <row r="204" spans="1:6" ht="48" customHeight="1">
      <c r="A204" s="103">
        <v>15</v>
      </c>
      <c r="B204" s="18" t="s">
        <v>275</v>
      </c>
      <c r="C204" s="109" t="s">
        <v>261</v>
      </c>
      <c r="D204" s="66">
        <v>15000</v>
      </c>
      <c r="E204" s="378">
        <v>-15000</v>
      </c>
      <c r="F204" s="403">
        <f>D204+E204</f>
        <v>0</v>
      </c>
    </row>
    <row r="205" spans="1:6" ht="39" customHeight="1">
      <c r="A205" s="211">
        <v>16</v>
      </c>
      <c r="B205" s="18" t="s">
        <v>557</v>
      </c>
      <c r="C205" s="109" t="s">
        <v>261</v>
      </c>
      <c r="D205" s="326"/>
      <c r="E205" s="66">
        <v>40000</v>
      </c>
      <c r="F205" s="66">
        <v>40000</v>
      </c>
    </row>
    <row r="206" spans="1:6" ht="54" customHeight="1">
      <c r="A206" s="103">
        <v>17</v>
      </c>
      <c r="B206" s="268" t="s">
        <v>558</v>
      </c>
      <c r="C206" s="109" t="s">
        <v>261</v>
      </c>
      <c r="D206" s="314"/>
      <c r="E206" s="244">
        <v>100000</v>
      </c>
      <c r="F206" s="447">
        <v>100000</v>
      </c>
    </row>
    <row r="207" spans="1:6" ht="39" customHeight="1">
      <c r="A207" s="103">
        <v>18</v>
      </c>
      <c r="B207" s="18" t="s">
        <v>559</v>
      </c>
      <c r="C207" s="109" t="s">
        <v>261</v>
      </c>
      <c r="D207" s="314"/>
      <c r="E207" s="244">
        <v>87031.39</v>
      </c>
      <c r="F207" s="447">
        <v>87031.39</v>
      </c>
    </row>
    <row r="208" spans="1:6" ht="54" customHeight="1">
      <c r="A208" s="103">
        <v>19</v>
      </c>
      <c r="B208" s="108" t="s">
        <v>560</v>
      </c>
      <c r="C208" s="109" t="s">
        <v>261</v>
      </c>
      <c r="D208" s="314"/>
      <c r="E208" s="244">
        <v>30000</v>
      </c>
      <c r="F208" s="447">
        <v>30000</v>
      </c>
    </row>
    <row r="209" spans="1:6" ht="32.25" customHeight="1">
      <c r="A209" s="103"/>
      <c r="B209" s="67" t="s">
        <v>6</v>
      </c>
      <c r="C209" s="53"/>
      <c r="D209" s="379">
        <f>SUM(D190:D204)</f>
        <v>815000</v>
      </c>
      <c r="E209" s="380">
        <f>SUM(E190:E208)</f>
        <v>55313.87999999999</v>
      </c>
      <c r="F209" s="381">
        <f>SUM(F190:F208)</f>
        <v>870313.88</v>
      </c>
    </row>
    <row r="210" spans="1:6" ht="34.5" customHeight="1">
      <c r="A210" s="318"/>
      <c r="B210" s="67"/>
      <c r="C210" s="88"/>
      <c r="D210" s="115"/>
      <c r="E210" s="350"/>
      <c r="F210" s="213"/>
    </row>
    <row r="211" spans="1:6" ht="30" customHeight="1">
      <c r="A211" s="318"/>
      <c r="B211" s="67" t="s">
        <v>276</v>
      </c>
      <c r="C211" s="88"/>
      <c r="D211" s="115"/>
      <c r="E211" s="350"/>
      <c r="F211" s="213"/>
    </row>
    <row r="212" spans="1:6" ht="40.799999999999997">
      <c r="A212" s="318"/>
      <c r="B212" s="93" t="s">
        <v>277</v>
      </c>
      <c r="C212" s="88"/>
      <c r="D212" s="110"/>
      <c r="E212" s="348"/>
      <c r="F212" s="213"/>
    </row>
    <row r="213" spans="1:6" ht="40.049999999999997" customHeight="1">
      <c r="A213" s="103">
        <v>16</v>
      </c>
      <c r="B213" s="18" t="s">
        <v>278</v>
      </c>
      <c r="C213" s="109" t="s">
        <v>279</v>
      </c>
      <c r="D213" s="244">
        <v>30000</v>
      </c>
      <c r="E213" s="323">
        <f>-D213</f>
        <v>-30000</v>
      </c>
      <c r="F213" s="261">
        <f>D213+E213</f>
        <v>0</v>
      </c>
    </row>
    <row r="214" spans="1:6" ht="31.2">
      <c r="A214" s="103">
        <v>17</v>
      </c>
      <c r="B214" s="18" t="s">
        <v>280</v>
      </c>
      <c r="C214" s="109" t="s">
        <v>279</v>
      </c>
      <c r="D214" s="244">
        <v>21594</v>
      </c>
      <c r="E214" s="323">
        <f t="shared" ref="E214:E215" si="16">-D214</f>
        <v>-21594</v>
      </c>
      <c r="F214" s="261">
        <f t="shared" ref="F214:F250" si="17">D214+E214</f>
        <v>0</v>
      </c>
    </row>
    <row r="215" spans="1:6" ht="28.95" customHeight="1">
      <c r="A215" s="103">
        <v>18</v>
      </c>
      <c r="B215" s="18" t="s">
        <v>281</v>
      </c>
      <c r="C215" s="109"/>
      <c r="D215" s="244">
        <v>30000</v>
      </c>
      <c r="E215" s="323">
        <f t="shared" si="16"/>
        <v>-30000</v>
      </c>
      <c r="F215" s="261">
        <f t="shared" si="17"/>
        <v>0</v>
      </c>
    </row>
    <row r="216" spans="1:6" ht="33" customHeight="1">
      <c r="A216" s="318"/>
      <c r="B216" s="93" t="s">
        <v>6</v>
      </c>
      <c r="C216" s="88"/>
      <c r="D216" s="407">
        <f>SUM(D213:D215)</f>
        <v>81594</v>
      </c>
      <c r="E216" s="407">
        <f t="shared" ref="E216:F216" si="18">SUM(E213:E215)</f>
        <v>-81594</v>
      </c>
      <c r="F216" s="120">
        <f t="shared" si="18"/>
        <v>0</v>
      </c>
    </row>
    <row r="217" spans="1:6" ht="22.5" customHeight="1">
      <c r="A217" s="318"/>
      <c r="B217" s="93"/>
      <c r="C217" s="88"/>
      <c r="D217" s="115"/>
      <c r="E217" s="308"/>
      <c r="F217" s="261">
        <f t="shared" si="17"/>
        <v>0</v>
      </c>
    </row>
    <row r="218" spans="1:6" ht="28.5" customHeight="1">
      <c r="A218" s="225"/>
      <c r="B218" s="226" t="s">
        <v>282</v>
      </c>
      <c r="C218" s="351"/>
      <c r="D218" s="227"/>
      <c r="E218" s="308"/>
      <c r="F218" s="261">
        <f t="shared" si="17"/>
        <v>0</v>
      </c>
    </row>
    <row r="219" spans="1:6" ht="29.25" customHeight="1">
      <c r="A219" s="225"/>
      <c r="B219" s="228" t="s">
        <v>223</v>
      </c>
      <c r="C219" s="351"/>
      <c r="D219" s="227"/>
      <c r="E219" s="308"/>
      <c r="F219" s="261">
        <f t="shared" si="17"/>
        <v>0</v>
      </c>
    </row>
    <row r="220" spans="1:6" ht="33" customHeight="1">
      <c r="A220" s="225">
        <v>19</v>
      </c>
      <c r="B220" s="229" t="s">
        <v>283</v>
      </c>
      <c r="C220" s="352" t="s">
        <v>279</v>
      </c>
      <c r="D220" s="397">
        <v>80000</v>
      </c>
      <c r="E220" s="279">
        <f>-D220</f>
        <v>-80000</v>
      </c>
      <c r="F220" s="261">
        <f t="shared" si="17"/>
        <v>0</v>
      </c>
    </row>
    <row r="221" spans="1:6" ht="43.05" customHeight="1">
      <c r="A221" s="225">
        <v>20</v>
      </c>
      <c r="B221" s="229" t="s">
        <v>284</v>
      </c>
      <c r="C221" s="352" t="s">
        <v>279</v>
      </c>
      <c r="D221" s="397">
        <v>100000</v>
      </c>
      <c r="E221" s="279">
        <f t="shared" ref="E221:E243" si="19">-D221</f>
        <v>-100000</v>
      </c>
      <c r="F221" s="261">
        <f t="shared" si="17"/>
        <v>0</v>
      </c>
    </row>
    <row r="222" spans="1:6" ht="45">
      <c r="A222" s="225">
        <v>21</v>
      </c>
      <c r="B222" s="239" t="s">
        <v>285</v>
      </c>
      <c r="C222" s="352"/>
      <c r="D222" s="397">
        <v>50000</v>
      </c>
      <c r="E222" s="279">
        <f t="shared" si="19"/>
        <v>-50000</v>
      </c>
      <c r="F222" s="261">
        <f t="shared" si="17"/>
        <v>0</v>
      </c>
    </row>
    <row r="223" spans="1:6" ht="45">
      <c r="A223" s="225">
        <v>22</v>
      </c>
      <c r="B223" s="239" t="s">
        <v>286</v>
      </c>
      <c r="C223" s="352"/>
      <c r="D223" s="397">
        <v>70000</v>
      </c>
      <c r="E223" s="279">
        <f t="shared" si="19"/>
        <v>-70000</v>
      </c>
      <c r="F223" s="261">
        <f t="shared" si="17"/>
        <v>0</v>
      </c>
    </row>
    <row r="224" spans="1:6" ht="25.95" customHeight="1">
      <c r="A224" s="225"/>
      <c r="B224" s="229" t="s">
        <v>287</v>
      </c>
      <c r="C224" s="352"/>
      <c r="D224" s="406">
        <f>SUM(D220:D223)</f>
        <v>300000</v>
      </c>
      <c r="E224" s="279">
        <f t="shared" si="19"/>
        <v>-300000</v>
      </c>
      <c r="F224" s="261">
        <f t="shared" si="17"/>
        <v>0</v>
      </c>
    </row>
    <row r="225" spans="1:6" ht="36.75" customHeight="1">
      <c r="A225" s="225"/>
      <c r="B225" s="230" t="s">
        <v>230</v>
      </c>
      <c r="C225" s="352"/>
      <c r="D225" s="227"/>
      <c r="E225" s="279">
        <f t="shared" si="19"/>
        <v>0</v>
      </c>
      <c r="F225" s="261">
        <f t="shared" si="17"/>
        <v>0</v>
      </c>
    </row>
    <row r="226" spans="1:6" ht="36.75" customHeight="1">
      <c r="A226" s="225">
        <v>23</v>
      </c>
      <c r="B226" s="354" t="s">
        <v>288</v>
      </c>
      <c r="C226" s="352"/>
      <c r="D226" s="397">
        <v>10000</v>
      </c>
      <c r="E226" s="279">
        <f t="shared" si="19"/>
        <v>-10000</v>
      </c>
      <c r="F226" s="261">
        <f t="shared" si="17"/>
        <v>0</v>
      </c>
    </row>
    <row r="227" spans="1:6" ht="45">
      <c r="A227" s="225">
        <v>24</v>
      </c>
      <c r="B227" s="355" t="s">
        <v>289</v>
      </c>
      <c r="C227" s="352"/>
      <c r="D227" s="397">
        <v>30000</v>
      </c>
      <c r="E227" s="279">
        <f t="shared" si="19"/>
        <v>-30000</v>
      </c>
      <c r="F227" s="261">
        <f t="shared" si="17"/>
        <v>0</v>
      </c>
    </row>
    <row r="228" spans="1:6" ht="27" customHeight="1">
      <c r="A228" s="225">
        <v>25</v>
      </c>
      <c r="B228" s="355" t="s">
        <v>290</v>
      </c>
      <c r="C228" s="352" t="s">
        <v>291</v>
      </c>
      <c r="D228" s="397">
        <v>20000</v>
      </c>
      <c r="E228" s="279">
        <f t="shared" si="19"/>
        <v>-20000</v>
      </c>
      <c r="F228" s="261">
        <f t="shared" si="17"/>
        <v>0</v>
      </c>
    </row>
    <row r="229" spans="1:6" ht="30" customHeight="1">
      <c r="A229" s="225">
        <v>26</v>
      </c>
      <c r="B229" s="229" t="s">
        <v>292</v>
      </c>
      <c r="C229" s="352" t="s">
        <v>279</v>
      </c>
      <c r="D229" s="408">
        <v>15000</v>
      </c>
      <c r="E229" s="279">
        <f t="shared" si="19"/>
        <v>-15000</v>
      </c>
      <c r="F229" s="261">
        <f t="shared" si="17"/>
        <v>0</v>
      </c>
    </row>
    <row r="230" spans="1:6" ht="36" customHeight="1">
      <c r="A230" s="225">
        <v>27</v>
      </c>
      <c r="B230" s="229" t="s">
        <v>293</v>
      </c>
      <c r="C230" s="352" t="s">
        <v>294</v>
      </c>
      <c r="D230" s="397">
        <v>60000</v>
      </c>
      <c r="E230" s="279">
        <f t="shared" si="19"/>
        <v>-60000</v>
      </c>
      <c r="F230" s="261">
        <f t="shared" si="17"/>
        <v>0</v>
      </c>
    </row>
    <row r="231" spans="1:6" ht="28.5" customHeight="1">
      <c r="A231" s="225"/>
      <c r="B231" s="230" t="s">
        <v>6</v>
      </c>
      <c r="C231" s="356"/>
      <c r="D231" s="234">
        <f>SUM(D226:D230)</f>
        <v>135000</v>
      </c>
      <c r="E231" s="234">
        <f t="shared" ref="E231:F231" si="20">SUM(E226:E230)</f>
        <v>-135000</v>
      </c>
      <c r="F231" s="231">
        <f t="shared" si="20"/>
        <v>0</v>
      </c>
    </row>
    <row r="232" spans="1:6" ht="33" customHeight="1">
      <c r="A232" s="225"/>
      <c r="B232" s="230" t="s">
        <v>295</v>
      </c>
      <c r="C232" s="356"/>
      <c r="D232" s="227"/>
      <c r="E232" s="279">
        <f t="shared" si="19"/>
        <v>0</v>
      </c>
      <c r="F232" s="261">
        <f t="shared" si="17"/>
        <v>0</v>
      </c>
    </row>
    <row r="233" spans="1:6" ht="29.4" customHeight="1">
      <c r="A233" s="225">
        <v>28</v>
      </c>
      <c r="B233" s="238" t="s">
        <v>296</v>
      </c>
      <c r="C233" s="352" t="s">
        <v>279</v>
      </c>
      <c r="D233" s="397">
        <v>15000</v>
      </c>
      <c r="E233" s="279">
        <f t="shared" si="19"/>
        <v>-15000</v>
      </c>
      <c r="F233" s="261">
        <f t="shared" si="17"/>
        <v>0</v>
      </c>
    </row>
    <row r="234" spans="1:6" ht="34.049999999999997" customHeight="1">
      <c r="A234" s="225">
        <v>29</v>
      </c>
      <c r="B234" s="238" t="s">
        <v>297</v>
      </c>
      <c r="C234" s="352" t="s">
        <v>279</v>
      </c>
      <c r="D234" s="397">
        <v>10000</v>
      </c>
      <c r="E234" s="279">
        <f t="shared" si="19"/>
        <v>-10000</v>
      </c>
      <c r="F234" s="261">
        <f t="shared" si="17"/>
        <v>0</v>
      </c>
    </row>
    <row r="235" spans="1:6" ht="37.5" customHeight="1">
      <c r="A235" s="225">
        <v>30</v>
      </c>
      <c r="B235" s="238" t="s">
        <v>298</v>
      </c>
      <c r="C235" s="352" t="s">
        <v>279</v>
      </c>
      <c r="D235" s="397">
        <v>10000</v>
      </c>
      <c r="E235" s="279">
        <f t="shared" si="19"/>
        <v>-10000</v>
      </c>
      <c r="F235" s="261">
        <f t="shared" si="17"/>
        <v>0</v>
      </c>
    </row>
    <row r="236" spans="1:6" ht="44.25" customHeight="1">
      <c r="A236" s="225">
        <v>31</v>
      </c>
      <c r="B236" s="238" t="s">
        <v>299</v>
      </c>
      <c r="C236" s="352" t="s">
        <v>279</v>
      </c>
      <c r="D236" s="397">
        <v>10000</v>
      </c>
      <c r="E236" s="279">
        <f t="shared" si="19"/>
        <v>-10000</v>
      </c>
      <c r="F236" s="261">
        <f t="shared" si="17"/>
        <v>0</v>
      </c>
    </row>
    <row r="237" spans="1:6" ht="26.25" customHeight="1">
      <c r="A237" s="225"/>
      <c r="B237" s="230" t="s">
        <v>6</v>
      </c>
      <c r="C237" s="352"/>
      <c r="D237" s="234">
        <f>SUM(D233:D236)</f>
        <v>45000</v>
      </c>
      <c r="E237" s="234">
        <f t="shared" ref="E237:F237" si="21">SUM(E233:E236)</f>
        <v>-45000</v>
      </c>
      <c r="F237" s="231">
        <f t="shared" si="21"/>
        <v>0</v>
      </c>
    </row>
    <row r="238" spans="1:6" ht="30" customHeight="1">
      <c r="A238" s="225"/>
      <c r="B238" s="230" t="s">
        <v>300</v>
      </c>
      <c r="C238" s="352"/>
      <c r="D238" s="232"/>
      <c r="E238" s="279">
        <f t="shared" si="19"/>
        <v>0</v>
      </c>
      <c r="F238" s="261">
        <f t="shared" si="17"/>
        <v>0</v>
      </c>
    </row>
    <row r="239" spans="1:6" ht="34.5" customHeight="1">
      <c r="A239" s="225">
        <v>32</v>
      </c>
      <c r="B239" s="233" t="s">
        <v>301</v>
      </c>
      <c r="C239" s="352" t="s">
        <v>279</v>
      </c>
      <c r="D239" s="397">
        <v>100000</v>
      </c>
      <c r="E239" s="279">
        <f t="shared" si="19"/>
        <v>-100000</v>
      </c>
      <c r="F239" s="261">
        <f t="shared" si="17"/>
        <v>0</v>
      </c>
    </row>
    <row r="240" spans="1:6" ht="34.5" customHeight="1">
      <c r="A240" s="225">
        <v>33</v>
      </c>
      <c r="B240" s="355" t="s">
        <v>302</v>
      </c>
      <c r="C240" s="352" t="s">
        <v>303</v>
      </c>
      <c r="D240" s="397">
        <v>90000</v>
      </c>
      <c r="E240" s="279">
        <f t="shared" si="19"/>
        <v>-90000</v>
      </c>
      <c r="F240" s="261">
        <f t="shared" si="17"/>
        <v>0</v>
      </c>
    </row>
    <row r="241" spans="1:6" ht="34.5" customHeight="1">
      <c r="A241" s="225">
        <v>34</v>
      </c>
      <c r="B241" s="355" t="s">
        <v>304</v>
      </c>
      <c r="C241" s="352"/>
      <c r="D241" s="397">
        <v>20000</v>
      </c>
      <c r="E241" s="279">
        <f t="shared" si="19"/>
        <v>-20000</v>
      </c>
      <c r="F241" s="261">
        <f t="shared" si="17"/>
        <v>0</v>
      </c>
    </row>
    <row r="242" spans="1:6" ht="34.5" customHeight="1">
      <c r="A242" s="225">
        <v>35</v>
      </c>
      <c r="B242" s="355" t="s">
        <v>305</v>
      </c>
      <c r="C242" s="352"/>
      <c r="D242" s="397">
        <v>10000</v>
      </c>
      <c r="E242" s="279">
        <f t="shared" si="19"/>
        <v>-10000</v>
      </c>
      <c r="F242" s="261">
        <f t="shared" si="17"/>
        <v>0</v>
      </c>
    </row>
    <row r="243" spans="1:6" ht="45">
      <c r="A243" s="225">
        <v>36</v>
      </c>
      <c r="B243" s="355" t="s">
        <v>306</v>
      </c>
      <c r="C243" s="352"/>
      <c r="D243" s="397">
        <v>30000</v>
      </c>
      <c r="E243" s="279">
        <f t="shared" si="19"/>
        <v>-30000</v>
      </c>
      <c r="F243" s="261">
        <f t="shared" si="17"/>
        <v>0</v>
      </c>
    </row>
    <row r="244" spans="1:6" ht="28.5" customHeight="1">
      <c r="A244" s="225"/>
      <c r="B244" s="230" t="s">
        <v>6</v>
      </c>
      <c r="C244" s="352"/>
      <c r="D244" s="234">
        <f>SUM(D239:D243)</f>
        <v>250000</v>
      </c>
      <c r="E244" s="234">
        <f t="shared" ref="E244:F244" si="22">SUM(E239:E243)</f>
        <v>-250000</v>
      </c>
      <c r="F244" s="234">
        <f t="shared" si="22"/>
        <v>0</v>
      </c>
    </row>
    <row r="245" spans="1:6" ht="33" customHeight="1">
      <c r="A245" s="225"/>
      <c r="B245" s="230" t="s">
        <v>307</v>
      </c>
      <c r="C245" s="352"/>
      <c r="D245" s="397"/>
      <c r="E245" s="308"/>
      <c r="F245" s="261">
        <f t="shared" si="17"/>
        <v>0</v>
      </c>
    </row>
    <row r="246" spans="1:6" ht="25.5" customHeight="1">
      <c r="A246" s="225">
        <v>37</v>
      </c>
      <c r="B246" s="229" t="s">
        <v>308</v>
      </c>
      <c r="C246" s="352" t="s">
        <v>279</v>
      </c>
      <c r="D246" s="397">
        <v>203984</v>
      </c>
      <c r="E246" s="279">
        <f>-D246</f>
        <v>-203984</v>
      </c>
      <c r="F246" s="261">
        <f t="shared" si="17"/>
        <v>0</v>
      </c>
    </row>
    <row r="247" spans="1:6" ht="30">
      <c r="A247" s="225">
        <v>38</v>
      </c>
      <c r="B247" s="355" t="s">
        <v>309</v>
      </c>
      <c r="C247" s="352" t="s">
        <v>279</v>
      </c>
      <c r="D247" s="397">
        <v>50000</v>
      </c>
      <c r="E247" s="279">
        <f t="shared" ref="E247:E250" si="23">-D247</f>
        <v>-50000</v>
      </c>
      <c r="F247" s="261">
        <f t="shared" si="17"/>
        <v>0</v>
      </c>
    </row>
    <row r="248" spans="1:6" ht="37.950000000000003" customHeight="1">
      <c r="A248" s="225">
        <v>39</v>
      </c>
      <c r="B248" s="229" t="s">
        <v>310</v>
      </c>
      <c r="C248" s="352" t="s">
        <v>279</v>
      </c>
      <c r="D248" s="397">
        <v>200000</v>
      </c>
      <c r="E248" s="279">
        <f t="shared" si="23"/>
        <v>-200000</v>
      </c>
      <c r="F248" s="261">
        <f t="shared" si="17"/>
        <v>0</v>
      </c>
    </row>
    <row r="249" spans="1:6" ht="31.2">
      <c r="A249" s="225">
        <v>40</v>
      </c>
      <c r="B249" s="229" t="s">
        <v>311</v>
      </c>
      <c r="C249" s="357" t="s">
        <v>312</v>
      </c>
      <c r="D249" s="397">
        <v>50000</v>
      </c>
      <c r="E249" s="279">
        <f t="shared" si="23"/>
        <v>-50000</v>
      </c>
      <c r="F249" s="261">
        <f t="shared" si="17"/>
        <v>0</v>
      </c>
    </row>
    <row r="250" spans="1:6" ht="35.4" customHeight="1">
      <c r="A250" s="225">
        <v>41</v>
      </c>
      <c r="B250" s="229" t="s">
        <v>313</v>
      </c>
      <c r="C250" s="358" t="s">
        <v>314</v>
      </c>
      <c r="D250" s="397">
        <v>300000</v>
      </c>
      <c r="E250" s="279">
        <f t="shared" si="23"/>
        <v>-300000</v>
      </c>
      <c r="F250" s="261">
        <f t="shared" si="17"/>
        <v>0</v>
      </c>
    </row>
    <row r="251" spans="1:6" ht="30" customHeight="1">
      <c r="A251" s="225"/>
      <c r="B251" s="235" t="s">
        <v>6</v>
      </c>
      <c r="C251" s="229"/>
      <c r="D251" s="234">
        <f>SUM(D246:D250)</f>
        <v>803984</v>
      </c>
      <c r="E251" s="234">
        <f t="shared" ref="E251:F251" si="24">SUM(E246:E250)</f>
        <v>-803984</v>
      </c>
      <c r="F251" s="234">
        <f t="shared" si="24"/>
        <v>0</v>
      </c>
    </row>
    <row r="252" spans="1:6" ht="30" customHeight="1">
      <c r="A252" s="225"/>
      <c r="B252" s="235"/>
      <c r="C252" s="229"/>
      <c r="D252" s="234"/>
      <c r="E252" s="234"/>
      <c r="F252" s="234"/>
    </row>
    <row r="253" spans="1:6" ht="29.25" customHeight="1">
      <c r="A253" s="225"/>
      <c r="B253" s="228" t="s">
        <v>633</v>
      </c>
      <c r="C253" s="419">
        <v>0.1</v>
      </c>
      <c r="D253" s="227"/>
      <c r="E253" s="348"/>
      <c r="F253" s="213"/>
    </row>
    <row r="254" spans="1:6" ht="38.4" customHeight="1">
      <c r="A254" s="225">
        <v>42</v>
      </c>
      <c r="B254" s="229" t="s">
        <v>316</v>
      </c>
      <c r="C254" s="352" t="s">
        <v>279</v>
      </c>
      <c r="D254" s="397">
        <v>20398</v>
      </c>
      <c r="E254" s="279">
        <f>-D254</f>
        <v>-20398</v>
      </c>
      <c r="F254" s="326">
        <f>D254+E254</f>
        <v>0</v>
      </c>
    </row>
    <row r="255" spans="1:6" ht="34.950000000000003" customHeight="1">
      <c r="A255" s="225">
        <v>43</v>
      </c>
      <c r="B255" s="236" t="s">
        <v>317</v>
      </c>
      <c r="C255" s="352" t="s">
        <v>279</v>
      </c>
      <c r="D255" s="397">
        <v>30000</v>
      </c>
      <c r="E255" s="279">
        <f>-D255</f>
        <v>-30000</v>
      </c>
      <c r="F255" s="326">
        <f t="shared" ref="F255:F256" si="25">D255+E255</f>
        <v>0</v>
      </c>
    </row>
    <row r="256" spans="1:6" s="209" customFormat="1" ht="42" customHeight="1">
      <c r="A256" s="225">
        <v>44</v>
      </c>
      <c r="B256" s="236" t="s">
        <v>318</v>
      </c>
      <c r="C256" s="352" t="s">
        <v>319</v>
      </c>
      <c r="D256" s="397">
        <v>99442.68</v>
      </c>
      <c r="E256" s="398">
        <f>-D256</f>
        <v>-99442.68</v>
      </c>
      <c r="F256" s="326">
        <f t="shared" si="25"/>
        <v>0</v>
      </c>
    </row>
    <row r="257" spans="1:6" s="209" customFormat="1" ht="42" customHeight="1">
      <c r="A257" s="225"/>
      <c r="B257" s="108" t="s">
        <v>592</v>
      </c>
      <c r="C257" s="18" t="s">
        <v>593</v>
      </c>
      <c r="D257" s="53"/>
      <c r="E257" s="66">
        <v>870313.88</v>
      </c>
      <c r="F257" s="66">
        <f>D257+E257</f>
        <v>870313.88</v>
      </c>
    </row>
    <row r="258" spans="1:6" s="209" customFormat="1" ht="42" customHeight="1">
      <c r="A258" s="225"/>
      <c r="B258" s="108" t="s">
        <v>594</v>
      </c>
      <c r="C258" s="18" t="s">
        <v>595</v>
      </c>
      <c r="D258" s="399"/>
      <c r="E258" s="66">
        <v>870313.88</v>
      </c>
      <c r="F258" s="66">
        <f>D258+E258</f>
        <v>870313.88</v>
      </c>
    </row>
    <row r="259" spans="1:6" ht="28.5" customHeight="1">
      <c r="A259" s="225"/>
      <c r="B259" s="235" t="s">
        <v>6</v>
      </c>
      <c r="C259" s="230"/>
      <c r="D259" s="237">
        <f>SUM(D254:D258)</f>
        <v>149840.68</v>
      </c>
      <c r="E259" s="393">
        <f t="shared" ref="E259:F259" si="26">SUM(E254:E258)</f>
        <v>1590787.08</v>
      </c>
      <c r="F259" s="237">
        <f t="shared" si="26"/>
        <v>1740627.76</v>
      </c>
    </row>
    <row r="260" spans="1:6" ht="28.5" customHeight="1">
      <c r="A260" s="225"/>
      <c r="B260" s="235"/>
      <c r="C260" s="230"/>
      <c r="D260" s="237"/>
      <c r="E260" s="393"/>
      <c r="F260" s="237"/>
    </row>
    <row r="261" spans="1:6" ht="26.25" customHeight="1">
      <c r="A261" s="225"/>
      <c r="B261" s="228" t="s">
        <v>632</v>
      </c>
      <c r="C261" s="419">
        <v>0.1</v>
      </c>
      <c r="D261" s="227"/>
      <c r="E261" s="348"/>
      <c r="F261" s="213"/>
    </row>
    <row r="262" spans="1:6" ht="34.049999999999997" customHeight="1">
      <c r="A262" s="225">
        <v>45</v>
      </c>
      <c r="B262" s="229" t="s">
        <v>321</v>
      </c>
      <c r="C262" s="352" t="s">
        <v>279</v>
      </c>
      <c r="D262" s="409">
        <v>81594</v>
      </c>
      <c r="E262" s="405">
        <v>-81594</v>
      </c>
      <c r="F262" s="255">
        <f>D262+E262</f>
        <v>0</v>
      </c>
    </row>
    <row r="263" spans="1:6" ht="46.8" customHeight="1">
      <c r="A263" s="225">
        <v>46</v>
      </c>
      <c r="B263" s="236" t="s">
        <v>322</v>
      </c>
      <c r="C263" s="352" t="s">
        <v>279</v>
      </c>
      <c r="D263" s="409">
        <v>50000</v>
      </c>
      <c r="E263" s="405">
        <v>-50000</v>
      </c>
      <c r="F263" s="255">
        <f t="shared" ref="F263:F266" si="27">D263+E263</f>
        <v>0</v>
      </c>
    </row>
    <row r="264" spans="1:6" s="209" customFormat="1" ht="35.4" customHeight="1">
      <c r="A264" s="103">
        <v>47</v>
      </c>
      <c r="B264" s="108" t="s">
        <v>323</v>
      </c>
      <c r="C264" s="135" t="s">
        <v>324</v>
      </c>
      <c r="D264" s="382">
        <v>177670.32</v>
      </c>
      <c r="E264" s="401">
        <v>-177670.32</v>
      </c>
      <c r="F264" s="249">
        <f t="shared" si="27"/>
        <v>0</v>
      </c>
    </row>
    <row r="265" spans="1:6" ht="51.6" customHeight="1">
      <c r="A265" s="225">
        <v>48</v>
      </c>
      <c r="B265" s="229" t="s">
        <v>325</v>
      </c>
      <c r="C265" s="352" t="s">
        <v>326</v>
      </c>
      <c r="D265" s="409">
        <v>100000</v>
      </c>
      <c r="E265" s="387">
        <v>-100000</v>
      </c>
      <c r="F265" s="255">
        <f t="shared" si="27"/>
        <v>0</v>
      </c>
    </row>
    <row r="266" spans="1:6" ht="33" customHeight="1">
      <c r="A266" s="225">
        <v>49</v>
      </c>
      <c r="B266" s="229" t="s">
        <v>327</v>
      </c>
      <c r="C266" s="352" t="s">
        <v>261</v>
      </c>
      <c r="D266" s="408">
        <v>30000</v>
      </c>
      <c r="E266" s="385">
        <v>-30000</v>
      </c>
      <c r="F266" s="255">
        <f t="shared" si="27"/>
        <v>0</v>
      </c>
    </row>
    <row r="267" spans="1:6" ht="46.2" customHeight="1">
      <c r="A267" s="225">
        <v>50</v>
      </c>
      <c r="B267" s="108" t="s">
        <v>567</v>
      </c>
      <c r="C267" s="319" t="s">
        <v>568</v>
      </c>
      <c r="D267" s="408">
        <v>250000</v>
      </c>
      <c r="E267" s="385">
        <f>F267-D267</f>
        <v>150127</v>
      </c>
      <c r="F267" s="388">
        <v>400127</v>
      </c>
    </row>
    <row r="268" spans="1:6" ht="52.2" customHeight="1">
      <c r="A268" s="225"/>
      <c r="B268" s="108" t="s">
        <v>563</v>
      </c>
      <c r="C268" s="244" t="s">
        <v>564</v>
      </c>
      <c r="D268" s="382"/>
      <c r="E268" s="389">
        <v>440500.76</v>
      </c>
      <c r="F268" s="255">
        <f>D268+E268</f>
        <v>440500.76</v>
      </c>
    </row>
    <row r="269" spans="1:6" ht="55.2" customHeight="1">
      <c r="A269" s="225"/>
      <c r="B269" s="108" t="s">
        <v>565</v>
      </c>
      <c r="C269" s="244" t="s">
        <v>566</v>
      </c>
      <c r="D269" s="382"/>
      <c r="E269" s="389">
        <v>900000</v>
      </c>
      <c r="F269" s="255">
        <f>D269+E269</f>
        <v>900000</v>
      </c>
    </row>
    <row r="270" spans="1:6" ht="26.25" customHeight="1">
      <c r="A270" s="225"/>
      <c r="B270" s="238" t="s">
        <v>198</v>
      </c>
      <c r="C270" s="238"/>
      <c r="D270" s="386">
        <f>SUM(D262:D269)</f>
        <v>689264.32000000007</v>
      </c>
      <c r="E270" s="390">
        <f>SUM(E262:E269)</f>
        <v>1051363.44</v>
      </c>
      <c r="F270" s="390">
        <f>SUM(F262:F269)</f>
        <v>1740627.76</v>
      </c>
    </row>
    <row r="271" spans="1:6" ht="26.25" customHeight="1">
      <c r="A271" s="225"/>
      <c r="B271" s="238"/>
      <c r="C271" s="238"/>
      <c r="D271" s="386"/>
      <c r="E271" s="390"/>
      <c r="F271" s="390"/>
    </row>
    <row r="272" spans="1:6" ht="36.6" customHeight="1">
      <c r="A272" s="225"/>
      <c r="B272" s="361" t="s">
        <v>328</v>
      </c>
      <c r="C272" s="419">
        <v>0.1</v>
      </c>
      <c r="D272" s="227"/>
      <c r="E272" s="348"/>
      <c r="F272" s="213"/>
    </row>
    <row r="273" spans="1:6" ht="33" customHeight="1">
      <c r="A273" s="225">
        <v>51</v>
      </c>
      <c r="B273" s="369" t="s">
        <v>569</v>
      </c>
      <c r="C273" s="18" t="s">
        <v>570</v>
      </c>
      <c r="D273" s="66">
        <v>80000</v>
      </c>
      <c r="E273" s="378">
        <v>45000</v>
      </c>
      <c r="F273" s="66">
        <f>D273+E273</f>
        <v>125000</v>
      </c>
    </row>
    <row r="274" spans="1:6" ht="33" customHeight="1">
      <c r="A274" s="225"/>
      <c r="B274" s="391" t="s">
        <v>571</v>
      </c>
      <c r="C274" s="18" t="s">
        <v>97</v>
      </c>
      <c r="D274" s="66">
        <v>20000</v>
      </c>
      <c r="E274" s="378">
        <v>220627.76</v>
      </c>
      <c r="F274" s="66">
        <f>D274+E274</f>
        <v>240627.76</v>
      </c>
    </row>
    <row r="275" spans="1:6" ht="33" customHeight="1">
      <c r="A275" s="225"/>
      <c r="B275" s="369" t="s">
        <v>572</v>
      </c>
      <c r="C275" s="392" t="s">
        <v>573</v>
      </c>
      <c r="E275" s="66">
        <v>125000</v>
      </c>
      <c r="F275" s="326">
        <f>D275+E275</f>
        <v>125000</v>
      </c>
    </row>
    <row r="276" spans="1:6" ht="33" customHeight="1">
      <c r="A276" s="225"/>
      <c r="B276" s="369" t="s">
        <v>574</v>
      </c>
      <c r="C276" s="18" t="s">
        <v>575</v>
      </c>
      <c r="E276" s="66">
        <v>125000</v>
      </c>
      <c r="F276" s="326">
        <f t="shared" ref="F276:F285" si="28">D276+E276</f>
        <v>125000</v>
      </c>
    </row>
    <row r="277" spans="1:6" ht="33" customHeight="1">
      <c r="A277" s="225"/>
      <c r="B277" s="369" t="s">
        <v>576</v>
      </c>
      <c r="C277" s="18" t="s">
        <v>577</v>
      </c>
      <c r="E277" s="66">
        <v>125000</v>
      </c>
      <c r="F277" s="326">
        <f t="shared" si="28"/>
        <v>125000</v>
      </c>
    </row>
    <row r="278" spans="1:6" ht="33" customHeight="1">
      <c r="A278" s="225"/>
      <c r="B278" s="369" t="s">
        <v>578</v>
      </c>
      <c r="C278" s="18" t="s">
        <v>579</v>
      </c>
      <c r="E278" s="66">
        <v>125000</v>
      </c>
      <c r="F278" s="326">
        <f t="shared" si="28"/>
        <v>125000</v>
      </c>
    </row>
    <row r="279" spans="1:6" ht="33" customHeight="1">
      <c r="A279" s="225"/>
      <c r="B279" s="369" t="s">
        <v>580</v>
      </c>
      <c r="C279" s="18" t="s">
        <v>172</v>
      </c>
      <c r="E279" s="66">
        <v>125000</v>
      </c>
      <c r="F279" s="326">
        <f t="shared" si="28"/>
        <v>125000</v>
      </c>
    </row>
    <row r="280" spans="1:6" ht="33" customHeight="1">
      <c r="A280" s="225"/>
      <c r="B280" s="369" t="s">
        <v>581</v>
      </c>
      <c r="C280" s="18" t="s">
        <v>582</v>
      </c>
      <c r="E280" s="66">
        <v>125000</v>
      </c>
      <c r="F280" s="326">
        <f t="shared" si="28"/>
        <v>125000</v>
      </c>
    </row>
    <row r="281" spans="1:6" ht="33" customHeight="1">
      <c r="A281" s="225"/>
      <c r="B281" s="369" t="s">
        <v>583</v>
      </c>
      <c r="C281" s="18" t="s">
        <v>584</v>
      </c>
      <c r="E281" s="66">
        <v>125000</v>
      </c>
      <c r="F281" s="326">
        <f t="shared" si="28"/>
        <v>125000</v>
      </c>
    </row>
    <row r="282" spans="1:6" ht="33" customHeight="1">
      <c r="A282" s="225"/>
      <c r="B282" s="369" t="s">
        <v>585</v>
      </c>
      <c r="C282" s="18" t="s">
        <v>586</v>
      </c>
      <c r="E282" s="66">
        <v>125000</v>
      </c>
      <c r="F282" s="326">
        <f t="shared" si="28"/>
        <v>125000</v>
      </c>
    </row>
    <row r="283" spans="1:6" ht="33" customHeight="1">
      <c r="A283" s="225"/>
      <c r="B283" s="369" t="s">
        <v>587</v>
      </c>
      <c r="C283" s="18" t="s">
        <v>588</v>
      </c>
      <c r="E283" s="66">
        <v>125000</v>
      </c>
      <c r="F283" s="326">
        <f t="shared" si="28"/>
        <v>125000</v>
      </c>
    </row>
    <row r="284" spans="1:6" ht="33" customHeight="1">
      <c r="A284" s="225"/>
      <c r="B284" s="369" t="s">
        <v>589</v>
      </c>
      <c r="C284" s="18" t="s">
        <v>590</v>
      </c>
      <c r="E284" s="66">
        <v>125000</v>
      </c>
      <c r="F284" s="326">
        <f t="shared" si="28"/>
        <v>125000</v>
      </c>
    </row>
    <row r="285" spans="1:6" ht="30">
      <c r="A285" s="225">
        <v>52</v>
      </c>
      <c r="B285" s="369" t="s">
        <v>591</v>
      </c>
      <c r="C285" s="18" t="s">
        <v>370</v>
      </c>
      <c r="E285" s="66">
        <v>125000</v>
      </c>
      <c r="F285" s="326">
        <f t="shared" si="28"/>
        <v>125000</v>
      </c>
    </row>
    <row r="286" spans="1:6" s="209" customFormat="1" ht="31.5" customHeight="1">
      <c r="A286" s="103"/>
      <c r="B286" s="67" t="s">
        <v>6</v>
      </c>
      <c r="C286" s="67"/>
      <c r="D286" s="131">
        <f>SUM(D273:D285)</f>
        <v>100000</v>
      </c>
      <c r="E286" s="394">
        <f>SUM(E273:E285)</f>
        <v>1640627.76</v>
      </c>
      <c r="F286" s="131">
        <f>SUM(F273:F285)</f>
        <v>1740627.76</v>
      </c>
    </row>
    <row r="287" spans="1:6" s="209" customFormat="1" ht="40.799999999999997" customHeight="1">
      <c r="A287" s="103"/>
      <c r="B287" s="80" t="s">
        <v>630</v>
      </c>
      <c r="C287" s="418">
        <v>0.1</v>
      </c>
      <c r="D287" s="110"/>
      <c r="E287" s="395"/>
      <c r="F287" s="360"/>
    </row>
    <row r="288" spans="1:6" s="209" customFormat="1" ht="51.6" customHeight="1">
      <c r="A288" s="103">
        <v>53</v>
      </c>
      <c r="B288" s="345" t="s">
        <v>596</v>
      </c>
      <c r="C288" s="109" t="s">
        <v>97</v>
      </c>
      <c r="D288" s="382">
        <v>30000</v>
      </c>
      <c r="E288" s="401">
        <v>30000</v>
      </c>
      <c r="F288" s="220">
        <f>D288+E288</f>
        <v>60000</v>
      </c>
    </row>
    <row r="289" spans="1:6" s="209" customFormat="1" ht="31.2">
      <c r="A289" s="103">
        <v>54</v>
      </c>
      <c r="B289" s="18" t="s">
        <v>330</v>
      </c>
      <c r="C289" s="109" t="s">
        <v>279</v>
      </c>
      <c r="D289" s="382">
        <v>30000</v>
      </c>
      <c r="E289" s="401">
        <f>-D289</f>
        <v>-30000</v>
      </c>
      <c r="F289" s="220">
        <f t="shared" ref="F289:F298" si="29">D289+E289</f>
        <v>0</v>
      </c>
    </row>
    <row r="290" spans="1:6" s="209" customFormat="1" ht="35.4" customHeight="1">
      <c r="A290" s="103">
        <v>55</v>
      </c>
      <c r="B290" s="18" t="s">
        <v>598</v>
      </c>
      <c r="C290" s="109" t="s">
        <v>97</v>
      </c>
      <c r="D290" s="382">
        <v>70000</v>
      </c>
      <c r="E290" s="401">
        <v>80000</v>
      </c>
      <c r="F290" s="220">
        <f t="shared" si="29"/>
        <v>150000</v>
      </c>
    </row>
    <row r="291" spans="1:6" s="209" customFormat="1" ht="24" customHeight="1">
      <c r="A291" s="103">
        <v>56</v>
      </c>
      <c r="B291" s="108" t="s">
        <v>331</v>
      </c>
      <c r="C291" s="109" t="s">
        <v>314</v>
      </c>
      <c r="D291" s="382">
        <v>50000</v>
      </c>
      <c r="E291" s="402">
        <f>-D291</f>
        <v>-50000</v>
      </c>
      <c r="F291" s="220">
        <f t="shared" si="29"/>
        <v>0</v>
      </c>
    </row>
    <row r="292" spans="1:6" s="209" customFormat="1" ht="46.2">
      <c r="A292" s="103">
        <v>57</v>
      </c>
      <c r="B292" s="18" t="s">
        <v>600</v>
      </c>
      <c r="C292" s="18" t="s">
        <v>97</v>
      </c>
      <c r="D292" s="382">
        <v>30000</v>
      </c>
      <c r="E292" s="401">
        <v>20000</v>
      </c>
      <c r="F292" s="220">
        <f t="shared" si="29"/>
        <v>50000</v>
      </c>
    </row>
    <row r="293" spans="1:6" s="209" customFormat="1" ht="36.6" customHeight="1">
      <c r="A293" s="103">
        <v>58</v>
      </c>
      <c r="B293" s="396" t="s">
        <v>333</v>
      </c>
      <c r="C293" s="175" t="s">
        <v>172</v>
      </c>
      <c r="D293" s="220">
        <v>30000</v>
      </c>
      <c r="E293" s="401">
        <v>70000</v>
      </c>
      <c r="F293" s="220">
        <f t="shared" si="29"/>
        <v>100000</v>
      </c>
    </row>
    <row r="294" spans="1:6" s="209" customFormat="1" ht="36.6" customHeight="1">
      <c r="A294" s="103"/>
      <c r="B294" s="18" t="s">
        <v>597</v>
      </c>
      <c r="C294" s="18" t="s">
        <v>97</v>
      </c>
      <c r="D294" s="53"/>
      <c r="E294" s="382">
        <v>138777.76</v>
      </c>
      <c r="F294" s="220">
        <f t="shared" si="29"/>
        <v>138777.76</v>
      </c>
    </row>
    <row r="295" spans="1:6" s="209" customFormat="1" ht="36.6" customHeight="1">
      <c r="A295" s="103"/>
      <c r="B295" s="108" t="s">
        <v>599</v>
      </c>
      <c r="C295" s="18" t="s">
        <v>97</v>
      </c>
      <c r="D295" s="53"/>
      <c r="E295" s="382">
        <v>100000</v>
      </c>
      <c r="F295" s="220">
        <f t="shared" si="29"/>
        <v>100000</v>
      </c>
    </row>
    <row r="296" spans="1:6" s="209" customFormat="1" ht="36.6" customHeight="1">
      <c r="A296" s="103"/>
      <c r="B296" s="396" t="s">
        <v>601</v>
      </c>
      <c r="C296" s="53" t="s">
        <v>97</v>
      </c>
      <c r="D296" s="53"/>
      <c r="E296" s="220">
        <v>418600</v>
      </c>
      <c r="F296" s="220">
        <f>D296+E296</f>
        <v>418600</v>
      </c>
    </row>
    <row r="297" spans="1:6" s="209" customFormat="1" ht="36.6" customHeight="1">
      <c r="A297" s="360"/>
      <c r="B297" s="396" t="s">
        <v>602</v>
      </c>
      <c r="C297" s="400" t="s">
        <v>172</v>
      </c>
      <c r="D297" s="53"/>
      <c r="E297" s="220">
        <v>200000</v>
      </c>
      <c r="F297" s="220">
        <f t="shared" si="29"/>
        <v>200000</v>
      </c>
    </row>
    <row r="298" spans="1:6" s="209" customFormat="1" ht="28.05" customHeight="1">
      <c r="A298" s="103"/>
      <c r="B298" s="396" t="s">
        <v>631</v>
      </c>
      <c r="C298" s="53" t="s">
        <v>97</v>
      </c>
      <c r="D298" s="339"/>
      <c r="E298" s="220">
        <v>523250</v>
      </c>
      <c r="F298" s="220">
        <f t="shared" si="29"/>
        <v>523250</v>
      </c>
    </row>
    <row r="299" spans="1:6" ht="27" customHeight="1">
      <c r="A299" s="103"/>
      <c r="B299" s="67" t="s">
        <v>6</v>
      </c>
      <c r="C299" s="67"/>
      <c r="D299" s="404">
        <f>SUM(D288:D298)</f>
        <v>240000</v>
      </c>
      <c r="E299" s="390">
        <f>SUM(E288:E298)</f>
        <v>1500627.76</v>
      </c>
      <c r="F299" s="390">
        <f>SUM(F288:F298)</f>
        <v>1740627.76</v>
      </c>
    </row>
    <row r="300" spans="1:6" ht="27" customHeight="1">
      <c r="A300" s="103"/>
      <c r="B300" s="67"/>
      <c r="C300" s="67"/>
      <c r="D300" s="404"/>
      <c r="E300" s="390"/>
      <c r="F300" s="390"/>
    </row>
    <row r="301" spans="1:6" ht="27" customHeight="1">
      <c r="A301" s="103"/>
      <c r="B301" s="67" t="s">
        <v>603</v>
      </c>
      <c r="C301" s="416">
        <v>0.25</v>
      </c>
      <c r="D301" s="66"/>
      <c r="E301" s="390"/>
      <c r="F301" s="390"/>
    </row>
    <row r="302" spans="1:6" ht="31.2">
      <c r="A302" s="103"/>
      <c r="B302" s="391" t="s">
        <v>604</v>
      </c>
      <c r="C302" s="18" t="s">
        <v>605</v>
      </c>
      <c r="D302" s="66"/>
      <c r="E302" s="66">
        <v>4351569.4000000004</v>
      </c>
      <c r="F302" s="66">
        <v>4351569.4000000004</v>
      </c>
    </row>
    <row r="303" spans="1:6" ht="27" customHeight="1">
      <c r="A303" s="103"/>
      <c r="B303" s="67" t="s">
        <v>606</v>
      </c>
      <c r="C303" s="67"/>
      <c r="D303" s="404"/>
      <c r="E303" s="390">
        <f>SUM(E302)</f>
        <v>4351569.4000000004</v>
      </c>
      <c r="F303" s="390">
        <f>SUM(F302)</f>
        <v>4351569.4000000004</v>
      </c>
    </row>
    <row r="304" spans="1:6" ht="27" customHeight="1">
      <c r="A304" s="103"/>
      <c r="B304" s="67"/>
      <c r="C304" s="67"/>
      <c r="D304" s="404"/>
      <c r="E304" s="390"/>
      <c r="F304" s="390"/>
    </row>
    <row r="305" spans="1:6" ht="27" customHeight="1">
      <c r="A305" s="103"/>
      <c r="B305" s="411" t="s">
        <v>607</v>
      </c>
      <c r="C305" s="417">
        <v>0.1</v>
      </c>
      <c r="D305" s="403"/>
      <c r="E305" s="390"/>
      <c r="F305" s="390"/>
    </row>
    <row r="306" spans="1:6" ht="31.2">
      <c r="A306" s="103"/>
      <c r="B306" s="268" t="s">
        <v>608</v>
      </c>
      <c r="C306" s="314" t="s">
        <v>97</v>
      </c>
      <c r="D306" s="403"/>
      <c r="E306" s="413">
        <v>275000</v>
      </c>
      <c r="F306" s="413">
        <v>275000</v>
      </c>
    </row>
    <row r="307" spans="1:6" ht="31.2">
      <c r="A307" s="103"/>
      <c r="B307" s="268" t="s">
        <v>609</v>
      </c>
      <c r="C307" s="314" t="s">
        <v>97</v>
      </c>
      <c r="D307" s="403"/>
      <c r="E307" s="413">
        <v>315627.76</v>
      </c>
      <c r="F307" s="413">
        <v>315627.76</v>
      </c>
    </row>
    <row r="308" spans="1:6" ht="31.2">
      <c r="A308" s="103"/>
      <c r="B308" s="268" t="s">
        <v>610</v>
      </c>
      <c r="C308" s="314" t="s">
        <v>97</v>
      </c>
      <c r="D308" s="403"/>
      <c r="E308" s="413">
        <v>500000</v>
      </c>
      <c r="F308" s="413">
        <v>500000</v>
      </c>
    </row>
    <row r="309" spans="1:6" ht="46.2">
      <c r="A309" s="103"/>
      <c r="B309" s="268" t="s">
        <v>611</v>
      </c>
      <c r="C309" s="314" t="s">
        <v>97</v>
      </c>
      <c r="D309" s="403"/>
      <c r="E309" s="413">
        <v>450000</v>
      </c>
      <c r="F309" s="413">
        <v>450000</v>
      </c>
    </row>
    <row r="310" spans="1:6" ht="46.2">
      <c r="A310" s="103"/>
      <c r="B310" s="268" t="s">
        <v>612</v>
      </c>
      <c r="C310" s="314" t="s">
        <v>97</v>
      </c>
      <c r="D310" s="403"/>
      <c r="E310" s="413">
        <v>200000</v>
      </c>
      <c r="F310" s="413">
        <v>200000</v>
      </c>
    </row>
    <row r="311" spans="1:6" ht="27" customHeight="1">
      <c r="A311" s="103"/>
      <c r="B311" s="268" t="s">
        <v>221</v>
      </c>
      <c r="C311" s="314"/>
      <c r="D311" s="412"/>
      <c r="E311" s="390">
        <f>SUM(E305:E310)</f>
        <v>1740627.76</v>
      </c>
      <c r="F311" s="390">
        <f>SUM(F305:F310)</f>
        <v>1740627.76</v>
      </c>
    </row>
    <row r="312" spans="1:6" ht="27" customHeight="1">
      <c r="A312" s="103"/>
      <c r="B312" s="268"/>
      <c r="C312" s="314"/>
      <c r="D312" s="412"/>
      <c r="E312" s="390"/>
      <c r="F312" s="390"/>
    </row>
    <row r="313" spans="1:6" ht="27" customHeight="1">
      <c r="A313" s="103"/>
      <c r="B313" s="411" t="s">
        <v>613</v>
      </c>
      <c r="C313" s="417">
        <v>0.2</v>
      </c>
      <c r="D313" s="314"/>
      <c r="E313" s="390"/>
      <c r="F313" s="390"/>
    </row>
    <row r="314" spans="1:6" ht="27" customHeight="1">
      <c r="A314" s="103"/>
      <c r="B314" s="411" t="s">
        <v>614</v>
      </c>
      <c r="C314" s="314"/>
      <c r="D314" s="314"/>
      <c r="E314" s="390"/>
      <c r="F314" s="390"/>
    </row>
    <row r="315" spans="1:6" ht="31.2">
      <c r="A315" s="103"/>
      <c r="B315" s="108" t="s">
        <v>615</v>
      </c>
      <c r="C315" s="244" t="s">
        <v>476</v>
      </c>
      <c r="D315" s="382"/>
      <c r="E315" s="382">
        <v>300000</v>
      </c>
      <c r="F315" s="382">
        <v>300000</v>
      </c>
    </row>
    <row r="316" spans="1:6" ht="31.2">
      <c r="A316" s="103"/>
      <c r="B316" s="268" t="s">
        <v>616</v>
      </c>
      <c r="C316" s="314" t="s">
        <v>635</v>
      </c>
      <c r="D316" s="403"/>
      <c r="E316" s="403">
        <v>200000</v>
      </c>
      <c r="F316" s="403">
        <v>200000</v>
      </c>
    </row>
    <row r="317" spans="1:6" ht="33.6" customHeight="1">
      <c r="A317" s="103"/>
      <c r="B317" s="268" t="s">
        <v>617</v>
      </c>
      <c r="C317" s="268" t="s">
        <v>618</v>
      </c>
      <c r="D317" s="403"/>
      <c r="E317" s="403">
        <v>300000</v>
      </c>
      <c r="F317" s="403">
        <v>300000</v>
      </c>
    </row>
    <row r="318" spans="1:6" ht="31.2">
      <c r="A318" s="103"/>
      <c r="B318" s="268" t="s">
        <v>619</v>
      </c>
      <c r="C318" s="268" t="s">
        <v>618</v>
      </c>
      <c r="D318" s="403"/>
      <c r="E318" s="403">
        <v>300627.76</v>
      </c>
      <c r="F318" s="403">
        <v>300627.76</v>
      </c>
    </row>
    <row r="319" spans="1:6" ht="31.2">
      <c r="A319" s="103"/>
      <c r="B319" s="268" t="s">
        <v>620</v>
      </c>
      <c r="C319" s="414" t="s">
        <v>621</v>
      </c>
      <c r="D319" s="403"/>
      <c r="E319" s="403">
        <v>330000</v>
      </c>
      <c r="F319" s="403">
        <v>330000</v>
      </c>
    </row>
    <row r="320" spans="1:6" ht="27" customHeight="1">
      <c r="A320" s="103"/>
      <c r="B320" s="415" t="s">
        <v>622</v>
      </c>
      <c r="C320" s="414"/>
      <c r="D320" s="403"/>
      <c r="E320" s="403"/>
      <c r="F320" s="403"/>
    </row>
    <row r="321" spans="1:6" ht="61.2">
      <c r="A321" s="103"/>
      <c r="B321" s="268" t="s">
        <v>623</v>
      </c>
      <c r="C321" s="268" t="s">
        <v>624</v>
      </c>
      <c r="D321" s="403"/>
      <c r="E321" s="403">
        <v>450627.76</v>
      </c>
      <c r="F321" s="403">
        <v>450627.76</v>
      </c>
    </row>
    <row r="322" spans="1:6" ht="46.2">
      <c r="A322" s="103"/>
      <c r="B322" s="268" t="s">
        <v>625</v>
      </c>
      <c r="C322" s="268" t="s">
        <v>626</v>
      </c>
      <c r="D322" s="403"/>
      <c r="E322" s="403">
        <v>600000</v>
      </c>
      <c r="F322" s="403">
        <v>600000</v>
      </c>
    </row>
    <row r="323" spans="1:6" ht="31.2">
      <c r="A323" s="103"/>
      <c r="B323" s="268" t="s">
        <v>627</v>
      </c>
      <c r="C323" s="268" t="s">
        <v>628</v>
      </c>
      <c r="D323" s="403"/>
      <c r="E323" s="403">
        <v>500000</v>
      </c>
      <c r="F323" s="403">
        <v>500000</v>
      </c>
    </row>
    <row r="324" spans="1:6" ht="76.2">
      <c r="A324" s="103"/>
      <c r="B324" s="314" t="s">
        <v>629</v>
      </c>
      <c r="C324" s="268" t="s">
        <v>642</v>
      </c>
      <c r="D324" s="403"/>
      <c r="E324" s="403">
        <v>500000</v>
      </c>
      <c r="F324" s="403">
        <v>500000</v>
      </c>
    </row>
    <row r="325" spans="1:6" ht="27" customHeight="1">
      <c r="A325" s="103"/>
      <c r="B325" s="67" t="s">
        <v>6</v>
      </c>
      <c r="C325" s="67"/>
      <c r="D325" s="404"/>
      <c r="E325" s="390">
        <f>SUM(E315:E324)</f>
        <v>3481255.52</v>
      </c>
      <c r="F325" s="390">
        <f>SUM(F315:F324)</f>
        <v>3481255.52</v>
      </c>
    </row>
    <row r="326" spans="1:6" ht="35.25" customHeight="1">
      <c r="A326" s="103"/>
      <c r="B326" s="213" t="s">
        <v>334</v>
      </c>
      <c r="C326" s="259"/>
      <c r="E326" s="353"/>
      <c r="F326" s="213"/>
    </row>
    <row r="327" spans="1:6" ht="33" customHeight="1">
      <c r="A327" s="103">
        <v>59</v>
      </c>
      <c r="B327" s="219" t="s">
        <v>335</v>
      </c>
      <c r="C327" s="109" t="s">
        <v>261</v>
      </c>
      <c r="D327" s="64">
        <v>60000</v>
      </c>
      <c r="E327" s="405">
        <v>-60000</v>
      </c>
      <c r="F327" s="403">
        <f>D327+E327</f>
        <v>0</v>
      </c>
    </row>
    <row r="328" spans="1:6" ht="28.05" customHeight="1">
      <c r="A328" s="103"/>
      <c r="B328" s="67" t="s">
        <v>6</v>
      </c>
      <c r="C328" s="109"/>
      <c r="D328" s="124">
        <f>SUM(D327:D327)</f>
        <v>60000</v>
      </c>
      <c r="E328" s="124">
        <f t="shared" ref="E328:F328" si="30">SUM(E327:E327)</f>
        <v>-60000</v>
      </c>
      <c r="F328" s="124">
        <f t="shared" si="30"/>
        <v>0</v>
      </c>
    </row>
    <row r="329" spans="1:6" ht="26.25" customHeight="1">
      <c r="A329" s="103"/>
      <c r="B329" s="213"/>
      <c r="C329" s="88"/>
      <c r="D329" s="124"/>
      <c r="E329" s="348"/>
      <c r="F329" s="213"/>
    </row>
    <row r="330" spans="1:6" ht="28.5" customHeight="1">
      <c r="A330" s="103"/>
      <c r="B330" s="67" t="s">
        <v>336</v>
      </c>
      <c r="C330" s="88"/>
      <c r="D330" s="96"/>
      <c r="E330" s="348"/>
      <c r="F330" s="213"/>
    </row>
    <row r="331" spans="1:6" ht="48.6" customHeight="1">
      <c r="A331" s="103">
        <v>60</v>
      </c>
      <c r="B331" s="242" t="s">
        <v>337</v>
      </c>
      <c r="C331" s="88" t="s">
        <v>338</v>
      </c>
      <c r="D331" s="64">
        <v>10000</v>
      </c>
      <c r="E331" s="384">
        <f>-D331</f>
        <v>-10000</v>
      </c>
      <c r="F331" s="261">
        <f>D331+E331</f>
        <v>0</v>
      </c>
    </row>
    <row r="332" spans="1:6" ht="30" customHeight="1">
      <c r="A332" s="103">
        <v>61</v>
      </c>
      <c r="B332" s="268" t="s">
        <v>339</v>
      </c>
      <c r="C332" s="88" t="s">
        <v>279</v>
      </c>
      <c r="D332" s="64">
        <v>20000</v>
      </c>
      <c r="E332" s="384">
        <f t="shared" ref="E332:E346" si="31">-D332</f>
        <v>-20000</v>
      </c>
      <c r="F332" s="261">
        <f t="shared" ref="F332:F346" si="32">D332+E332</f>
        <v>0</v>
      </c>
    </row>
    <row r="333" spans="1:6" ht="31.5" customHeight="1">
      <c r="A333" s="103"/>
      <c r="B333" s="93" t="s">
        <v>6</v>
      </c>
      <c r="C333" s="88"/>
      <c r="D333" s="124">
        <f>SUM(D331:D332)</f>
        <v>30000</v>
      </c>
      <c r="E333" s="124">
        <f t="shared" ref="E333:F333" si="33">SUM(E331:E332)</f>
        <v>-30000</v>
      </c>
      <c r="F333" s="124">
        <f t="shared" si="33"/>
        <v>0</v>
      </c>
    </row>
    <row r="334" spans="1:6" ht="31.5" customHeight="1">
      <c r="A334" s="103"/>
      <c r="B334" s="93" t="s">
        <v>340</v>
      </c>
      <c r="C334" s="88"/>
      <c r="D334" s="66"/>
      <c r="E334" s="383"/>
      <c r="F334" s="261"/>
    </row>
    <row r="335" spans="1:6" ht="45" customHeight="1">
      <c r="A335" s="103">
        <v>62</v>
      </c>
      <c r="B335" s="108" t="s">
        <v>341</v>
      </c>
      <c r="C335" s="18" t="s">
        <v>279</v>
      </c>
      <c r="D335" s="66">
        <v>50000</v>
      </c>
      <c r="E335" s="384">
        <f t="shared" si="31"/>
        <v>-50000</v>
      </c>
      <c r="F335" s="261">
        <f t="shared" si="32"/>
        <v>0</v>
      </c>
    </row>
    <row r="336" spans="1:6" ht="37.799999999999997" customHeight="1">
      <c r="A336" s="103">
        <v>63</v>
      </c>
      <c r="B336" s="108" t="s">
        <v>342</v>
      </c>
      <c r="C336" s="18" t="s">
        <v>279</v>
      </c>
      <c r="D336" s="66">
        <v>80000</v>
      </c>
      <c r="E336" s="384">
        <f t="shared" si="31"/>
        <v>-80000</v>
      </c>
      <c r="F336" s="261">
        <f t="shared" si="32"/>
        <v>0</v>
      </c>
    </row>
    <row r="337" spans="1:6" ht="33" customHeight="1">
      <c r="A337" s="103">
        <v>64</v>
      </c>
      <c r="B337" s="240" t="s">
        <v>343</v>
      </c>
      <c r="C337" s="18" t="s">
        <v>279</v>
      </c>
      <c r="D337" s="66">
        <v>20000</v>
      </c>
      <c r="E337" s="384">
        <f t="shared" si="31"/>
        <v>-20000</v>
      </c>
      <c r="F337" s="261">
        <f t="shared" si="32"/>
        <v>0</v>
      </c>
    </row>
    <row r="338" spans="1:6" ht="27" customHeight="1">
      <c r="A338" s="103"/>
      <c r="B338" s="108" t="s">
        <v>344</v>
      </c>
      <c r="C338" s="18"/>
      <c r="D338" s="57">
        <f>SUM(D335:D337)</f>
        <v>150000</v>
      </c>
      <c r="E338" s="57">
        <f t="shared" ref="E338:F338" si="34">SUM(E335:E337)</f>
        <v>-150000</v>
      </c>
      <c r="F338" s="57">
        <f t="shared" si="34"/>
        <v>0</v>
      </c>
    </row>
    <row r="339" spans="1:6" ht="27" customHeight="1">
      <c r="A339" s="103"/>
      <c r="B339" s="144" t="s">
        <v>345</v>
      </c>
      <c r="C339" s="18"/>
      <c r="D339" s="66"/>
      <c r="E339" s="383"/>
      <c r="F339" s="261"/>
    </row>
    <row r="340" spans="1:6" ht="47.4" customHeight="1">
      <c r="A340" s="103">
        <v>65</v>
      </c>
      <c r="B340" s="362" t="s">
        <v>346</v>
      </c>
      <c r="C340" s="18" t="s">
        <v>279</v>
      </c>
      <c r="D340" s="66">
        <v>30000</v>
      </c>
      <c r="E340" s="384">
        <f t="shared" si="31"/>
        <v>-30000</v>
      </c>
      <c r="F340" s="261">
        <f t="shared" si="32"/>
        <v>0</v>
      </c>
    </row>
    <row r="341" spans="1:6" ht="56.4" customHeight="1">
      <c r="A341" s="103">
        <v>66</v>
      </c>
      <c r="B341" s="363" t="s">
        <v>347</v>
      </c>
      <c r="C341" s="18" t="s">
        <v>279</v>
      </c>
      <c r="D341" s="66">
        <v>20000</v>
      </c>
      <c r="E341" s="384">
        <f t="shared" si="31"/>
        <v>-20000</v>
      </c>
      <c r="F341" s="261">
        <f t="shared" si="32"/>
        <v>0</v>
      </c>
    </row>
    <row r="342" spans="1:6" ht="36" customHeight="1">
      <c r="A342" s="103">
        <v>67</v>
      </c>
      <c r="B342" s="240" t="s">
        <v>348</v>
      </c>
      <c r="C342" s="18" t="s">
        <v>279</v>
      </c>
      <c r="D342" s="66">
        <v>15000</v>
      </c>
      <c r="E342" s="384">
        <f t="shared" si="31"/>
        <v>-15000</v>
      </c>
      <c r="F342" s="261">
        <f t="shared" si="32"/>
        <v>0</v>
      </c>
    </row>
    <row r="343" spans="1:6" ht="36" customHeight="1">
      <c r="A343" s="103">
        <v>68</v>
      </c>
      <c r="B343" s="240" t="s">
        <v>349</v>
      </c>
      <c r="C343" s="18" t="s">
        <v>279</v>
      </c>
      <c r="D343" s="66">
        <v>15000</v>
      </c>
      <c r="E343" s="384">
        <f t="shared" si="31"/>
        <v>-15000</v>
      </c>
      <c r="F343" s="261">
        <f t="shared" si="32"/>
        <v>0</v>
      </c>
    </row>
    <row r="344" spans="1:6" ht="28.95" customHeight="1">
      <c r="A344" s="103"/>
      <c r="B344" s="144" t="s">
        <v>198</v>
      </c>
      <c r="C344" s="18"/>
      <c r="D344" s="57">
        <f>SUM(D340:D343)</f>
        <v>80000</v>
      </c>
      <c r="E344" s="57">
        <f t="shared" ref="E344:F344" si="35">SUM(E340:E343)</f>
        <v>-80000</v>
      </c>
      <c r="F344" s="57">
        <f t="shared" si="35"/>
        <v>0</v>
      </c>
    </row>
    <row r="345" spans="1:6" ht="28.95" customHeight="1">
      <c r="A345" s="103"/>
      <c r="B345" s="144" t="s">
        <v>350</v>
      </c>
      <c r="C345" s="18"/>
      <c r="D345" s="66"/>
      <c r="E345" s="384">
        <f t="shared" si="31"/>
        <v>0</v>
      </c>
      <c r="F345" s="261">
        <f t="shared" si="32"/>
        <v>0</v>
      </c>
    </row>
    <row r="346" spans="1:6" ht="28.95" customHeight="1">
      <c r="A346" s="103">
        <v>69</v>
      </c>
      <c r="B346" s="18" t="s">
        <v>351</v>
      </c>
      <c r="C346" s="18" t="s">
        <v>279</v>
      </c>
      <c r="D346" s="66">
        <v>150000</v>
      </c>
      <c r="E346" s="384">
        <f t="shared" si="31"/>
        <v>-150000</v>
      </c>
      <c r="F346" s="261">
        <f t="shared" si="32"/>
        <v>0</v>
      </c>
    </row>
    <row r="347" spans="1:6" ht="28.95" customHeight="1">
      <c r="A347" s="103"/>
      <c r="B347" s="67" t="s">
        <v>6</v>
      </c>
      <c r="C347" s="67"/>
      <c r="D347" s="124">
        <f>SUM(D346:D346)</f>
        <v>150000</v>
      </c>
      <c r="E347" s="124">
        <f t="shared" ref="E347:F347" si="36">SUM(E346:E346)</f>
        <v>-150000</v>
      </c>
      <c r="F347" s="124">
        <f t="shared" si="36"/>
        <v>0</v>
      </c>
    </row>
    <row r="348" spans="1:6" ht="28.95" customHeight="1">
      <c r="A348" s="318"/>
      <c r="B348" s="142" t="s">
        <v>352</v>
      </c>
      <c r="C348" s="142"/>
      <c r="D348" s="143">
        <f>D347+D344+D338+D333+D328+D299+D286+D270+D259+D251+D244+D237+D231+D224+D216+D209</f>
        <v>4079683</v>
      </c>
      <c r="E348" s="410">
        <f>E347+E344+E338+E333+E328+E325+E311+E303+E299+E286+E270+E259+E251+E244+E237+E231+E224+E216+E209</f>
        <v>13326594.6</v>
      </c>
      <c r="F348" s="143">
        <f>F347+F344+F338+F333+F328+F325+F311+F303+F299+F286+F270+F259+F251+F244+F237+F231+F224+F216+F209</f>
        <v>17406277.599999998</v>
      </c>
    </row>
    <row r="349" spans="1:6" ht="28.95" customHeight="1">
      <c r="A349" s="103"/>
      <c r="B349" s="108"/>
      <c r="C349" s="18"/>
      <c r="D349" s="66"/>
      <c r="E349" s="353"/>
      <c r="F349" s="213"/>
    </row>
    <row r="350" spans="1:6" ht="28.95" customHeight="1">
      <c r="A350" s="103"/>
      <c r="B350" s="241" t="s">
        <v>353</v>
      </c>
      <c r="C350" s="18"/>
      <c r="D350" s="66"/>
      <c r="E350" s="353"/>
      <c r="F350" s="261"/>
    </row>
    <row r="351" spans="1:6" ht="60">
      <c r="A351" s="103">
        <v>70</v>
      </c>
      <c r="B351" s="242" t="s">
        <v>354</v>
      </c>
      <c r="C351" s="109"/>
      <c r="D351" s="74">
        <v>180000</v>
      </c>
      <c r="E351" s="426">
        <f>F351-D351</f>
        <v>133312.99800000002</v>
      </c>
      <c r="F351" s="403">
        <v>313312.99800000002</v>
      </c>
    </row>
    <row r="352" spans="1:6" ht="27" customHeight="1">
      <c r="A352" s="103">
        <v>71</v>
      </c>
      <c r="B352" s="18" t="s">
        <v>355</v>
      </c>
      <c r="C352" s="109" t="s">
        <v>279</v>
      </c>
      <c r="D352" s="74">
        <v>45000</v>
      </c>
      <c r="E352" s="426">
        <f>F352-D352</f>
        <v>33328.249500000005</v>
      </c>
      <c r="F352" s="403">
        <v>78328.249500000005</v>
      </c>
    </row>
    <row r="353" spans="1:6" ht="28.05" customHeight="1">
      <c r="A353" s="103">
        <v>72</v>
      </c>
      <c r="B353" s="18" t="s">
        <v>356</v>
      </c>
      <c r="C353" s="109" t="s">
        <v>279</v>
      </c>
      <c r="D353" s="74">
        <v>30000</v>
      </c>
      <c r="E353" s="426">
        <f>F353-D353</f>
        <v>22218.833000000006</v>
      </c>
      <c r="F353" s="403">
        <v>52218.833000000006</v>
      </c>
    </row>
    <row r="354" spans="1:6" ht="31.2">
      <c r="A354" s="103">
        <v>73</v>
      </c>
      <c r="B354" s="18" t="s">
        <v>357</v>
      </c>
      <c r="C354" s="109" t="s">
        <v>279</v>
      </c>
      <c r="D354" s="74">
        <v>15000</v>
      </c>
      <c r="E354" s="426">
        <f>F354-D354</f>
        <v>11109.416500000003</v>
      </c>
      <c r="F354" s="403">
        <v>26109.416500000003</v>
      </c>
    </row>
    <row r="355" spans="1:6" ht="28.05" customHeight="1">
      <c r="A355" s="103">
        <v>74</v>
      </c>
      <c r="B355" s="18" t="s">
        <v>358</v>
      </c>
      <c r="C355" s="109" t="s">
        <v>279</v>
      </c>
      <c r="D355" s="74">
        <v>30000</v>
      </c>
      <c r="E355" s="426">
        <f>F355-D355</f>
        <v>22218.833000000006</v>
      </c>
      <c r="F355" s="403">
        <v>52218.833000000006</v>
      </c>
    </row>
    <row r="356" spans="1:6" ht="31.05" customHeight="1">
      <c r="A356" s="213"/>
      <c r="B356" s="18" t="s">
        <v>198</v>
      </c>
      <c r="C356" s="109"/>
      <c r="D356" s="124">
        <f>SUM(D351:D355)</f>
        <v>300000</v>
      </c>
      <c r="E356" s="124">
        <f t="shared" ref="E356:F356" si="37">SUM(E351:E355)</f>
        <v>222188.33000000005</v>
      </c>
      <c r="F356" s="124">
        <f t="shared" si="37"/>
        <v>522188.33</v>
      </c>
    </row>
    <row r="357" spans="1:6" ht="30" customHeight="1">
      <c r="A357" s="213"/>
      <c r="B357" s="18"/>
      <c r="C357" s="109"/>
      <c r="D357" s="94"/>
      <c r="E357" s="353"/>
      <c r="F357" s="213"/>
    </row>
    <row r="358" spans="1:6" ht="28.95" customHeight="1">
      <c r="A358" s="213"/>
      <c r="B358" s="18" t="s">
        <v>359</v>
      </c>
      <c r="C358" s="109"/>
      <c r="D358" s="420">
        <f>D356+D348</f>
        <v>4379683</v>
      </c>
      <c r="E358" s="420">
        <f t="shared" ref="E358:F358" si="38">E356+E348</f>
        <v>13548782.93</v>
      </c>
      <c r="F358" s="420">
        <f t="shared" si="38"/>
        <v>17928465.929999996</v>
      </c>
    </row>
    <row r="359" spans="1:6" ht="33" customHeight="1">
      <c r="A359" s="213"/>
      <c r="B359" s="242"/>
      <c r="C359" s="259"/>
      <c r="D359" s="243"/>
      <c r="E359" s="364"/>
      <c r="F359" s="213"/>
    </row>
    <row r="360" spans="1:6" ht="30.75" customHeight="1">
      <c r="A360" s="488" t="s">
        <v>360</v>
      </c>
      <c r="B360" s="488"/>
      <c r="C360" s="488"/>
      <c r="D360" s="488"/>
      <c r="E360" s="365"/>
      <c r="F360" s="213"/>
    </row>
    <row r="361" spans="1:6" ht="52.5" customHeight="1">
      <c r="A361" s="61" t="s">
        <v>89</v>
      </c>
      <c r="B361" s="61" t="s">
        <v>90</v>
      </c>
      <c r="C361" s="61" t="s">
        <v>91</v>
      </c>
      <c r="D361" s="62" t="s">
        <v>547</v>
      </c>
      <c r="E361" s="320" t="s">
        <v>404</v>
      </c>
      <c r="F361" s="268" t="s">
        <v>405</v>
      </c>
    </row>
    <row r="362" spans="1:6" ht="41.25" customHeight="1">
      <c r="A362" s="103"/>
      <c r="B362" s="489" t="s">
        <v>361</v>
      </c>
      <c r="C362" s="489"/>
      <c r="D362" s="144"/>
      <c r="E362" s="366"/>
      <c r="F362" s="213"/>
    </row>
    <row r="363" spans="1:6" ht="32.25" customHeight="1">
      <c r="A363" s="103">
        <v>1</v>
      </c>
      <c r="B363" s="108" t="s">
        <v>650</v>
      </c>
      <c r="C363" s="108"/>
      <c r="D363" s="151">
        <v>80000</v>
      </c>
      <c r="E363" s="405">
        <v>-20000</v>
      </c>
      <c r="F363" s="151">
        <f>D363+E363</f>
        <v>60000</v>
      </c>
    </row>
    <row r="364" spans="1:6" s="210" customFormat="1" ht="44.25" customHeight="1">
      <c r="A364" s="150">
        <v>2</v>
      </c>
      <c r="B364" s="18" t="s">
        <v>362</v>
      </c>
      <c r="C364" s="18" t="s">
        <v>87</v>
      </c>
      <c r="D364" s="66">
        <v>80000</v>
      </c>
      <c r="E364" s="424">
        <v>-30000</v>
      </c>
      <c r="F364" s="66">
        <f>D364+E364</f>
        <v>50000</v>
      </c>
    </row>
    <row r="365" spans="1:6" s="210" customFormat="1" ht="44.25" customHeight="1">
      <c r="A365" s="150">
        <v>3</v>
      </c>
      <c r="B365" s="18" t="s">
        <v>363</v>
      </c>
      <c r="C365" s="18" t="s">
        <v>279</v>
      </c>
      <c r="D365" s="66">
        <v>80000</v>
      </c>
      <c r="E365" s="405">
        <v>-30000</v>
      </c>
      <c r="F365" s="66">
        <f>D365+E365</f>
        <v>50000</v>
      </c>
    </row>
    <row r="366" spans="1:6" s="210" customFormat="1" ht="42" customHeight="1">
      <c r="A366" s="150">
        <v>4</v>
      </c>
      <c r="B366" s="18" t="s">
        <v>364</v>
      </c>
      <c r="C366" s="18" t="s">
        <v>279</v>
      </c>
      <c r="D366" s="66">
        <v>200000</v>
      </c>
      <c r="E366" s="405">
        <v>-50000</v>
      </c>
      <c r="F366" s="66">
        <f>D366+E366</f>
        <v>150000</v>
      </c>
    </row>
    <row r="367" spans="1:6" s="210" customFormat="1" ht="42" customHeight="1">
      <c r="A367" s="150">
        <v>5</v>
      </c>
      <c r="B367" s="441" t="s">
        <v>646</v>
      </c>
      <c r="C367" s="18" t="s">
        <v>279</v>
      </c>
      <c r="D367" s="66"/>
      <c r="E367" s="405">
        <v>50000</v>
      </c>
      <c r="F367" s="405">
        <v>50000</v>
      </c>
    </row>
    <row r="368" spans="1:6" s="210" customFormat="1" ht="42" customHeight="1">
      <c r="A368" s="150">
        <v>6</v>
      </c>
      <c r="B368" s="441" t="s">
        <v>647</v>
      </c>
      <c r="C368" s="18"/>
      <c r="D368" s="66"/>
      <c r="E368" s="405">
        <v>70000</v>
      </c>
      <c r="F368" s="405">
        <f>D368+E368</f>
        <v>70000</v>
      </c>
    </row>
    <row r="369" spans="1:16384" s="210" customFormat="1" ht="42" customHeight="1">
      <c r="A369" s="150">
        <v>7</v>
      </c>
      <c r="B369" s="18" t="s">
        <v>651</v>
      </c>
      <c r="C369" s="18"/>
      <c r="D369" s="66"/>
      <c r="E369" s="443">
        <v>60000</v>
      </c>
      <c r="F369" s="405">
        <v>60000</v>
      </c>
    </row>
    <row r="370" spans="1:16384" s="210" customFormat="1" ht="29.25" customHeight="1">
      <c r="A370" s="150"/>
      <c r="B370" s="67" t="s">
        <v>6</v>
      </c>
      <c r="C370" s="67"/>
      <c r="D370" s="152">
        <f>SUM(D363:D366)</f>
        <v>440000</v>
      </c>
      <c r="E370" s="152">
        <f>SUM(E367:E369)</f>
        <v>180000</v>
      </c>
      <c r="F370" s="152">
        <f>SUM(F363:F369)</f>
        <v>490000</v>
      </c>
    </row>
    <row r="371" spans="1:16384" ht="38.25" customHeight="1">
      <c r="A371" s="490" t="s">
        <v>365</v>
      </c>
      <c r="B371" s="490"/>
      <c r="C371" s="490"/>
      <c r="D371" s="490"/>
      <c r="E371" s="366"/>
      <c r="F371" s="213"/>
    </row>
    <row r="372" spans="1:16384" ht="37.5" customHeight="1">
      <c r="A372" s="103">
        <v>5</v>
      </c>
      <c r="B372" s="18" t="s">
        <v>648</v>
      </c>
      <c r="C372" s="18" t="s">
        <v>279</v>
      </c>
      <c r="D372" s="66">
        <v>50000</v>
      </c>
      <c r="E372" s="443">
        <v>250000</v>
      </c>
      <c r="F372" s="66">
        <f>D372+E372</f>
        <v>300000</v>
      </c>
    </row>
    <row r="373" spans="1:16384" ht="37.5" customHeight="1">
      <c r="A373" s="103">
        <v>6</v>
      </c>
      <c r="B373" s="18" t="s">
        <v>652</v>
      </c>
      <c r="C373" s="18" t="s">
        <v>279</v>
      </c>
      <c r="D373" s="66">
        <v>70000</v>
      </c>
      <c r="E373" s="424">
        <v>-70000</v>
      </c>
      <c r="F373" s="66">
        <f>D373+E373</f>
        <v>0</v>
      </c>
    </row>
    <row r="374" spans="1:16384" ht="37.5" customHeight="1">
      <c r="A374" s="18"/>
      <c r="B374" s="18" t="s">
        <v>649</v>
      </c>
      <c r="C374" s="18"/>
      <c r="D374" s="18"/>
      <c r="E374" s="442">
        <v>120000</v>
      </c>
      <c r="F374" s="440">
        <v>120000</v>
      </c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18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18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18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18"/>
      <c r="IF374" s="18"/>
      <c r="IG374" s="18"/>
      <c r="IH374" s="18"/>
      <c r="II374" s="18"/>
      <c r="IJ374" s="18"/>
      <c r="IK374" s="18"/>
      <c r="IL374" s="18"/>
      <c r="IM374" s="18"/>
      <c r="IN374" s="18"/>
      <c r="IO374" s="18"/>
      <c r="IP374" s="18"/>
      <c r="IQ374" s="18"/>
      <c r="IR374" s="18"/>
      <c r="IS374" s="18"/>
      <c r="IT374" s="18"/>
      <c r="IU374" s="18"/>
      <c r="IV374" s="18"/>
      <c r="IW374" s="18"/>
      <c r="IX374" s="18"/>
      <c r="IY374" s="18"/>
      <c r="IZ374" s="18"/>
      <c r="JA374" s="18"/>
      <c r="JB374" s="18"/>
      <c r="JC374" s="18"/>
      <c r="JD374" s="18"/>
      <c r="JE374" s="18"/>
      <c r="JF374" s="18"/>
      <c r="JG374" s="18"/>
      <c r="JH374" s="18"/>
      <c r="JI374" s="18"/>
      <c r="JJ374" s="18"/>
      <c r="JK374" s="18"/>
      <c r="JL374" s="18"/>
      <c r="JM374" s="18"/>
      <c r="JN374" s="18"/>
      <c r="JO374" s="18"/>
      <c r="JP374" s="18"/>
      <c r="JQ374" s="18"/>
      <c r="JR374" s="18"/>
      <c r="JS374" s="18"/>
      <c r="JT374" s="18"/>
      <c r="JU374" s="18"/>
      <c r="JV374" s="18"/>
      <c r="JW374" s="18"/>
      <c r="JX374" s="18"/>
      <c r="JY374" s="18"/>
      <c r="JZ374" s="18"/>
      <c r="KA374" s="18"/>
      <c r="KB374" s="18"/>
      <c r="KC374" s="18"/>
      <c r="KD374" s="18"/>
      <c r="KE374" s="18"/>
      <c r="KF374" s="18"/>
      <c r="KG374" s="18"/>
      <c r="KH374" s="18"/>
      <c r="KI374" s="18"/>
      <c r="KJ374" s="18"/>
      <c r="KK374" s="18"/>
      <c r="KL374" s="18"/>
      <c r="KM374" s="18"/>
      <c r="KN374" s="18"/>
      <c r="KO374" s="18"/>
      <c r="KP374" s="18"/>
      <c r="KQ374" s="18"/>
      <c r="KR374" s="18"/>
      <c r="KS374" s="18"/>
      <c r="KT374" s="18"/>
      <c r="KU374" s="18"/>
      <c r="KV374" s="18"/>
      <c r="KW374" s="18"/>
      <c r="KX374" s="18"/>
      <c r="KY374" s="18"/>
      <c r="KZ374" s="18"/>
      <c r="LA374" s="18"/>
      <c r="LB374" s="18"/>
      <c r="LC374" s="18"/>
      <c r="LD374" s="18"/>
      <c r="LE374" s="18"/>
      <c r="LF374" s="18"/>
      <c r="LG374" s="18"/>
      <c r="LH374" s="18"/>
      <c r="LI374" s="18"/>
      <c r="LJ374" s="18"/>
      <c r="LK374" s="18"/>
      <c r="LL374" s="18"/>
      <c r="LM374" s="18"/>
      <c r="LN374" s="18"/>
      <c r="LO374" s="18"/>
      <c r="LP374" s="18"/>
      <c r="LQ374" s="18"/>
      <c r="LR374" s="18"/>
      <c r="LS374" s="18"/>
      <c r="LT374" s="18"/>
      <c r="LU374" s="18"/>
      <c r="LV374" s="18"/>
      <c r="LW374" s="18"/>
      <c r="LX374" s="18"/>
      <c r="LY374" s="18"/>
      <c r="LZ374" s="18"/>
      <c r="MA374" s="18"/>
      <c r="MB374" s="18"/>
      <c r="MC374" s="18"/>
      <c r="MD374" s="18"/>
      <c r="ME374" s="18"/>
      <c r="MF374" s="18"/>
      <c r="MG374" s="18"/>
      <c r="MH374" s="18"/>
      <c r="MI374" s="18"/>
      <c r="MJ374" s="18"/>
      <c r="MK374" s="18"/>
      <c r="ML374" s="18"/>
      <c r="MM374" s="18"/>
      <c r="MN374" s="18"/>
      <c r="MO374" s="18"/>
      <c r="MP374" s="18"/>
      <c r="MQ374" s="18"/>
      <c r="MR374" s="18"/>
      <c r="MS374" s="18"/>
      <c r="MT374" s="18"/>
      <c r="MU374" s="18"/>
      <c r="MV374" s="18"/>
      <c r="MW374" s="18"/>
      <c r="MX374" s="18"/>
      <c r="MY374" s="18"/>
      <c r="MZ374" s="18"/>
      <c r="NA374" s="18"/>
      <c r="NB374" s="18"/>
      <c r="NC374" s="18"/>
      <c r="ND374" s="18"/>
      <c r="NE374" s="18"/>
      <c r="NF374" s="18"/>
      <c r="NG374" s="18"/>
      <c r="NH374" s="18"/>
      <c r="NI374" s="18"/>
      <c r="NJ374" s="18"/>
      <c r="NK374" s="18"/>
      <c r="NL374" s="18"/>
      <c r="NM374" s="18"/>
      <c r="NN374" s="18"/>
      <c r="NO374" s="18"/>
      <c r="NP374" s="18"/>
      <c r="NQ374" s="18"/>
      <c r="NR374" s="18"/>
      <c r="NS374" s="18"/>
      <c r="NT374" s="18"/>
      <c r="NU374" s="18"/>
      <c r="NV374" s="18"/>
      <c r="NW374" s="18"/>
      <c r="NX374" s="18"/>
      <c r="NY374" s="18"/>
      <c r="NZ374" s="18"/>
      <c r="OA374" s="18"/>
      <c r="OB374" s="18"/>
      <c r="OC374" s="18"/>
      <c r="OD374" s="18"/>
      <c r="OE374" s="18"/>
      <c r="OF374" s="18"/>
      <c r="OG374" s="18"/>
      <c r="OH374" s="18"/>
      <c r="OI374" s="18"/>
      <c r="OJ374" s="18"/>
      <c r="OK374" s="18"/>
      <c r="OL374" s="18"/>
      <c r="OM374" s="18"/>
      <c r="ON374" s="18"/>
      <c r="OO374" s="18"/>
      <c r="OP374" s="18"/>
      <c r="OQ374" s="18"/>
      <c r="OR374" s="18"/>
      <c r="OS374" s="18"/>
      <c r="OT374" s="18"/>
      <c r="OU374" s="18"/>
      <c r="OV374" s="18"/>
      <c r="OW374" s="18"/>
      <c r="OX374" s="18"/>
      <c r="OY374" s="18"/>
      <c r="OZ374" s="18"/>
      <c r="PA374" s="18"/>
      <c r="PB374" s="18"/>
      <c r="PC374" s="18"/>
      <c r="PD374" s="18"/>
      <c r="PE374" s="18"/>
      <c r="PF374" s="18"/>
      <c r="PG374" s="18"/>
      <c r="PH374" s="18"/>
      <c r="PI374" s="18"/>
      <c r="PJ374" s="18"/>
      <c r="PK374" s="18"/>
      <c r="PL374" s="18"/>
      <c r="PM374" s="18"/>
      <c r="PN374" s="18"/>
      <c r="PO374" s="18"/>
      <c r="PP374" s="18"/>
      <c r="PQ374" s="18"/>
      <c r="PR374" s="18"/>
      <c r="PS374" s="18"/>
      <c r="PT374" s="18"/>
      <c r="PU374" s="18"/>
      <c r="PV374" s="18"/>
      <c r="PW374" s="18"/>
      <c r="PX374" s="18"/>
      <c r="PY374" s="18"/>
      <c r="PZ374" s="18"/>
      <c r="QA374" s="18"/>
      <c r="QB374" s="18"/>
      <c r="QC374" s="18"/>
      <c r="QD374" s="18"/>
      <c r="QE374" s="18"/>
      <c r="QF374" s="18"/>
      <c r="QG374" s="18"/>
      <c r="QH374" s="18"/>
      <c r="QI374" s="18"/>
      <c r="QJ374" s="18"/>
      <c r="QK374" s="18"/>
      <c r="QL374" s="18"/>
      <c r="QM374" s="18"/>
      <c r="QN374" s="18"/>
      <c r="QO374" s="18"/>
      <c r="QP374" s="18"/>
      <c r="QQ374" s="18"/>
      <c r="QR374" s="18"/>
      <c r="QS374" s="18"/>
      <c r="QT374" s="18"/>
      <c r="QU374" s="18"/>
      <c r="QV374" s="18"/>
      <c r="QW374" s="18"/>
      <c r="QX374" s="18"/>
      <c r="QY374" s="18"/>
      <c r="QZ374" s="18"/>
      <c r="RA374" s="18"/>
      <c r="RB374" s="18"/>
      <c r="RC374" s="18"/>
      <c r="RD374" s="18"/>
      <c r="RE374" s="18"/>
      <c r="RF374" s="18"/>
      <c r="RG374" s="18"/>
      <c r="RH374" s="18"/>
      <c r="RI374" s="18"/>
      <c r="RJ374" s="18"/>
      <c r="RK374" s="18"/>
      <c r="RL374" s="18"/>
      <c r="RM374" s="18"/>
      <c r="RN374" s="18"/>
      <c r="RO374" s="18"/>
      <c r="RP374" s="18"/>
      <c r="RQ374" s="18"/>
      <c r="RR374" s="18"/>
      <c r="RS374" s="18"/>
      <c r="RT374" s="18"/>
      <c r="RU374" s="18"/>
      <c r="RV374" s="18"/>
      <c r="RW374" s="18"/>
      <c r="RX374" s="18"/>
      <c r="RY374" s="18"/>
      <c r="RZ374" s="18"/>
      <c r="SA374" s="18"/>
      <c r="SB374" s="18"/>
      <c r="SC374" s="18"/>
      <c r="SD374" s="18"/>
      <c r="SE374" s="18"/>
      <c r="SF374" s="18"/>
      <c r="SG374" s="18"/>
      <c r="SH374" s="18"/>
      <c r="SI374" s="18"/>
      <c r="SJ374" s="18"/>
      <c r="SK374" s="18"/>
      <c r="SL374" s="18"/>
      <c r="SM374" s="18"/>
      <c r="SN374" s="18"/>
      <c r="SO374" s="18"/>
      <c r="SP374" s="18"/>
      <c r="SQ374" s="18"/>
      <c r="SR374" s="18"/>
      <c r="SS374" s="18"/>
      <c r="ST374" s="18"/>
      <c r="SU374" s="18"/>
      <c r="SV374" s="18"/>
      <c r="SW374" s="18"/>
      <c r="SX374" s="18"/>
      <c r="SY374" s="18"/>
      <c r="SZ374" s="18"/>
      <c r="TA374" s="18"/>
      <c r="TB374" s="18"/>
      <c r="TC374" s="18"/>
      <c r="TD374" s="18"/>
      <c r="TE374" s="18"/>
      <c r="TF374" s="18"/>
      <c r="TG374" s="18"/>
      <c r="TH374" s="18"/>
      <c r="TI374" s="18"/>
      <c r="TJ374" s="18"/>
      <c r="TK374" s="18"/>
      <c r="TL374" s="18"/>
      <c r="TM374" s="18"/>
      <c r="TN374" s="18"/>
      <c r="TO374" s="18"/>
      <c r="TP374" s="18"/>
      <c r="TQ374" s="18"/>
      <c r="TR374" s="18"/>
      <c r="TS374" s="18"/>
      <c r="TT374" s="18"/>
      <c r="TU374" s="18"/>
      <c r="TV374" s="18"/>
      <c r="TW374" s="18"/>
      <c r="TX374" s="18"/>
      <c r="TY374" s="18"/>
      <c r="TZ374" s="18"/>
      <c r="UA374" s="18"/>
      <c r="UB374" s="18"/>
      <c r="UC374" s="18"/>
      <c r="UD374" s="18"/>
      <c r="UE374" s="18"/>
      <c r="UF374" s="18"/>
      <c r="UG374" s="18"/>
      <c r="UH374" s="18"/>
      <c r="UI374" s="18"/>
      <c r="UJ374" s="18"/>
      <c r="UK374" s="18"/>
      <c r="UL374" s="18"/>
      <c r="UM374" s="18"/>
      <c r="UN374" s="18"/>
      <c r="UO374" s="18"/>
      <c r="UP374" s="18"/>
      <c r="UQ374" s="18"/>
      <c r="UR374" s="18"/>
      <c r="US374" s="18"/>
      <c r="UT374" s="18"/>
      <c r="UU374" s="18"/>
      <c r="UV374" s="18"/>
      <c r="UW374" s="18"/>
      <c r="UX374" s="18"/>
      <c r="UY374" s="18"/>
      <c r="UZ374" s="18"/>
      <c r="VA374" s="18"/>
      <c r="VB374" s="18"/>
      <c r="VC374" s="18"/>
      <c r="VD374" s="18"/>
      <c r="VE374" s="18"/>
      <c r="VF374" s="18"/>
      <c r="VG374" s="18"/>
      <c r="VH374" s="18"/>
      <c r="VI374" s="18"/>
      <c r="VJ374" s="18"/>
      <c r="VK374" s="18"/>
      <c r="VL374" s="18"/>
      <c r="VM374" s="18"/>
      <c r="VN374" s="18"/>
      <c r="VO374" s="18"/>
      <c r="VP374" s="18"/>
      <c r="VQ374" s="18"/>
      <c r="VR374" s="18"/>
      <c r="VS374" s="18"/>
      <c r="VT374" s="18"/>
      <c r="VU374" s="18"/>
      <c r="VV374" s="18"/>
      <c r="VW374" s="18"/>
      <c r="VX374" s="18"/>
      <c r="VY374" s="18"/>
      <c r="VZ374" s="18"/>
      <c r="WA374" s="18"/>
      <c r="WB374" s="18"/>
      <c r="WC374" s="18"/>
      <c r="WD374" s="18"/>
      <c r="WE374" s="18"/>
      <c r="WF374" s="18"/>
      <c r="WG374" s="18"/>
      <c r="WH374" s="18"/>
      <c r="WI374" s="18"/>
      <c r="WJ374" s="18"/>
      <c r="WK374" s="18"/>
      <c r="WL374" s="18"/>
      <c r="WM374" s="18"/>
      <c r="WN374" s="18"/>
      <c r="WO374" s="18"/>
      <c r="WP374" s="18"/>
      <c r="WQ374" s="18"/>
      <c r="WR374" s="18"/>
      <c r="WS374" s="18"/>
      <c r="WT374" s="18"/>
      <c r="WU374" s="18"/>
      <c r="WV374" s="18"/>
      <c r="WW374" s="18"/>
      <c r="WX374" s="18"/>
      <c r="WY374" s="18"/>
      <c r="WZ374" s="18"/>
      <c r="XA374" s="18"/>
      <c r="XB374" s="18"/>
      <c r="XC374" s="18"/>
      <c r="XD374" s="18"/>
      <c r="XE374" s="18"/>
      <c r="XF374" s="18"/>
      <c r="XG374" s="18"/>
      <c r="XH374" s="18"/>
      <c r="XI374" s="18"/>
      <c r="XJ374" s="18"/>
      <c r="XK374" s="18"/>
      <c r="XL374" s="18"/>
      <c r="XM374" s="18"/>
      <c r="XN374" s="18"/>
      <c r="XO374" s="18"/>
      <c r="XP374" s="18"/>
      <c r="XQ374" s="18"/>
      <c r="XR374" s="18"/>
      <c r="XS374" s="18"/>
      <c r="XT374" s="18"/>
      <c r="XU374" s="18"/>
      <c r="XV374" s="18"/>
      <c r="XW374" s="18"/>
      <c r="XX374" s="18"/>
      <c r="XY374" s="18"/>
      <c r="XZ374" s="18"/>
      <c r="YA374" s="18"/>
      <c r="YB374" s="18"/>
      <c r="YC374" s="18"/>
      <c r="YD374" s="18"/>
      <c r="YE374" s="18"/>
      <c r="YF374" s="18"/>
      <c r="YG374" s="18"/>
      <c r="YH374" s="18"/>
      <c r="YI374" s="18"/>
      <c r="YJ374" s="18"/>
      <c r="YK374" s="18"/>
      <c r="YL374" s="18"/>
      <c r="YM374" s="18"/>
      <c r="YN374" s="18"/>
      <c r="YO374" s="18"/>
      <c r="YP374" s="18"/>
      <c r="YQ374" s="18"/>
      <c r="YR374" s="18"/>
      <c r="YS374" s="18"/>
      <c r="YT374" s="18"/>
      <c r="YU374" s="18"/>
      <c r="YV374" s="18"/>
      <c r="YW374" s="18"/>
      <c r="YX374" s="18"/>
      <c r="YY374" s="18"/>
      <c r="YZ374" s="18"/>
      <c r="ZA374" s="18"/>
      <c r="ZB374" s="18"/>
      <c r="ZC374" s="18"/>
      <c r="ZD374" s="18"/>
      <c r="ZE374" s="18"/>
      <c r="ZF374" s="18"/>
      <c r="ZG374" s="18"/>
      <c r="ZH374" s="18"/>
      <c r="ZI374" s="18"/>
      <c r="ZJ374" s="18"/>
      <c r="ZK374" s="18"/>
      <c r="ZL374" s="18"/>
      <c r="ZM374" s="18"/>
      <c r="ZN374" s="18"/>
      <c r="ZO374" s="18"/>
      <c r="ZP374" s="18"/>
      <c r="ZQ374" s="18"/>
      <c r="ZR374" s="18"/>
      <c r="ZS374" s="18"/>
      <c r="ZT374" s="18"/>
      <c r="ZU374" s="18"/>
      <c r="ZV374" s="18"/>
      <c r="ZW374" s="18"/>
      <c r="ZX374" s="18"/>
      <c r="ZY374" s="18"/>
      <c r="ZZ374" s="18"/>
      <c r="AAA374" s="18"/>
      <c r="AAB374" s="18"/>
      <c r="AAC374" s="18"/>
      <c r="AAD374" s="18"/>
      <c r="AAE374" s="18"/>
      <c r="AAF374" s="18"/>
      <c r="AAG374" s="18"/>
      <c r="AAH374" s="18"/>
      <c r="AAI374" s="18"/>
      <c r="AAJ374" s="18"/>
      <c r="AAK374" s="18"/>
      <c r="AAL374" s="18"/>
      <c r="AAM374" s="18"/>
      <c r="AAN374" s="18"/>
      <c r="AAO374" s="18"/>
      <c r="AAP374" s="18"/>
      <c r="AAQ374" s="18"/>
      <c r="AAR374" s="18"/>
      <c r="AAS374" s="18"/>
      <c r="AAT374" s="18"/>
      <c r="AAU374" s="18"/>
      <c r="AAV374" s="18"/>
      <c r="AAW374" s="18"/>
      <c r="AAX374" s="18"/>
      <c r="AAY374" s="18"/>
      <c r="AAZ374" s="18"/>
      <c r="ABA374" s="18"/>
      <c r="ABB374" s="18"/>
      <c r="ABC374" s="18"/>
      <c r="ABD374" s="18"/>
      <c r="ABE374" s="18"/>
      <c r="ABF374" s="18"/>
      <c r="ABG374" s="18"/>
      <c r="ABH374" s="18"/>
      <c r="ABI374" s="18"/>
      <c r="ABJ374" s="18"/>
      <c r="ABK374" s="18"/>
      <c r="ABL374" s="18"/>
      <c r="ABM374" s="18"/>
      <c r="ABN374" s="18"/>
      <c r="ABO374" s="18"/>
      <c r="ABP374" s="18"/>
      <c r="ABQ374" s="18"/>
      <c r="ABR374" s="18"/>
      <c r="ABS374" s="18"/>
      <c r="ABT374" s="18"/>
      <c r="ABU374" s="18"/>
      <c r="ABV374" s="18"/>
      <c r="ABW374" s="18"/>
      <c r="ABX374" s="18"/>
      <c r="ABY374" s="18"/>
      <c r="ABZ374" s="18"/>
      <c r="ACA374" s="18"/>
      <c r="ACB374" s="18"/>
      <c r="ACC374" s="18"/>
      <c r="ACD374" s="18"/>
      <c r="ACE374" s="18"/>
      <c r="ACF374" s="18"/>
      <c r="ACG374" s="18"/>
      <c r="ACH374" s="18"/>
      <c r="ACI374" s="18"/>
      <c r="ACJ374" s="18"/>
      <c r="ACK374" s="18"/>
      <c r="ACL374" s="18"/>
      <c r="ACM374" s="18"/>
      <c r="ACN374" s="18"/>
      <c r="ACO374" s="18"/>
      <c r="ACP374" s="18"/>
      <c r="ACQ374" s="18"/>
      <c r="ACR374" s="18"/>
      <c r="ACS374" s="18"/>
      <c r="ACT374" s="18"/>
      <c r="ACU374" s="18"/>
      <c r="ACV374" s="18"/>
      <c r="ACW374" s="18"/>
      <c r="ACX374" s="18"/>
      <c r="ACY374" s="18"/>
      <c r="ACZ374" s="18"/>
      <c r="ADA374" s="18"/>
      <c r="ADB374" s="18"/>
      <c r="ADC374" s="18"/>
      <c r="ADD374" s="18"/>
      <c r="ADE374" s="18"/>
      <c r="ADF374" s="18"/>
      <c r="ADG374" s="18"/>
      <c r="ADH374" s="18"/>
      <c r="ADI374" s="18"/>
      <c r="ADJ374" s="18"/>
      <c r="ADK374" s="18"/>
      <c r="ADL374" s="18"/>
      <c r="ADM374" s="18"/>
      <c r="ADN374" s="18"/>
      <c r="ADO374" s="18"/>
      <c r="ADP374" s="18"/>
      <c r="ADQ374" s="18"/>
      <c r="ADR374" s="18"/>
      <c r="ADS374" s="18"/>
      <c r="ADT374" s="18"/>
      <c r="ADU374" s="18"/>
      <c r="ADV374" s="18"/>
      <c r="ADW374" s="18"/>
      <c r="ADX374" s="18"/>
      <c r="ADY374" s="18"/>
      <c r="ADZ374" s="18"/>
      <c r="AEA374" s="18"/>
      <c r="AEB374" s="18"/>
      <c r="AEC374" s="18"/>
      <c r="AED374" s="18"/>
      <c r="AEE374" s="18"/>
      <c r="AEF374" s="18"/>
      <c r="AEG374" s="18"/>
      <c r="AEH374" s="18"/>
      <c r="AEI374" s="18"/>
      <c r="AEJ374" s="18"/>
      <c r="AEK374" s="18"/>
      <c r="AEL374" s="18"/>
      <c r="AEM374" s="18"/>
      <c r="AEN374" s="18"/>
      <c r="AEO374" s="18"/>
      <c r="AEP374" s="18"/>
      <c r="AEQ374" s="18"/>
      <c r="AER374" s="18"/>
      <c r="AES374" s="18"/>
      <c r="AET374" s="18"/>
      <c r="AEU374" s="18"/>
      <c r="AEV374" s="18"/>
      <c r="AEW374" s="18"/>
      <c r="AEX374" s="18"/>
      <c r="AEY374" s="18"/>
      <c r="AEZ374" s="18"/>
      <c r="AFA374" s="18"/>
      <c r="AFB374" s="18"/>
      <c r="AFC374" s="18"/>
      <c r="AFD374" s="18"/>
      <c r="AFE374" s="18"/>
      <c r="AFF374" s="18"/>
      <c r="AFG374" s="18"/>
      <c r="AFH374" s="18"/>
      <c r="AFI374" s="18"/>
      <c r="AFJ374" s="18"/>
      <c r="AFK374" s="18"/>
      <c r="AFL374" s="18"/>
      <c r="AFM374" s="18"/>
      <c r="AFN374" s="18"/>
      <c r="AFO374" s="18"/>
      <c r="AFP374" s="18"/>
      <c r="AFQ374" s="18"/>
      <c r="AFR374" s="18"/>
      <c r="AFS374" s="18"/>
      <c r="AFT374" s="18"/>
      <c r="AFU374" s="18"/>
      <c r="AFV374" s="18"/>
      <c r="AFW374" s="18"/>
      <c r="AFX374" s="18"/>
      <c r="AFY374" s="18"/>
      <c r="AFZ374" s="18"/>
      <c r="AGA374" s="18"/>
      <c r="AGB374" s="18"/>
      <c r="AGC374" s="18"/>
      <c r="AGD374" s="18"/>
      <c r="AGE374" s="18"/>
      <c r="AGF374" s="18"/>
      <c r="AGG374" s="18"/>
      <c r="AGH374" s="18"/>
      <c r="AGI374" s="18"/>
      <c r="AGJ374" s="18"/>
      <c r="AGK374" s="18"/>
      <c r="AGL374" s="18"/>
      <c r="AGM374" s="18"/>
      <c r="AGN374" s="18"/>
      <c r="AGO374" s="18"/>
      <c r="AGP374" s="18"/>
      <c r="AGQ374" s="18"/>
      <c r="AGR374" s="18"/>
      <c r="AGS374" s="18"/>
      <c r="AGT374" s="18"/>
      <c r="AGU374" s="18"/>
      <c r="AGV374" s="18"/>
      <c r="AGW374" s="18"/>
      <c r="AGX374" s="18"/>
      <c r="AGY374" s="18"/>
      <c r="AGZ374" s="18"/>
      <c r="AHA374" s="18"/>
      <c r="AHB374" s="18"/>
      <c r="AHC374" s="18"/>
      <c r="AHD374" s="18"/>
      <c r="AHE374" s="18"/>
      <c r="AHF374" s="18"/>
      <c r="AHG374" s="18"/>
      <c r="AHH374" s="18"/>
      <c r="AHI374" s="18"/>
      <c r="AHJ374" s="18"/>
      <c r="AHK374" s="18"/>
      <c r="AHL374" s="18"/>
      <c r="AHM374" s="18"/>
      <c r="AHN374" s="18"/>
      <c r="AHO374" s="18"/>
      <c r="AHP374" s="18"/>
      <c r="AHQ374" s="18"/>
      <c r="AHR374" s="18"/>
      <c r="AHS374" s="18"/>
      <c r="AHT374" s="18"/>
      <c r="AHU374" s="18"/>
      <c r="AHV374" s="18"/>
      <c r="AHW374" s="18"/>
      <c r="AHX374" s="18"/>
      <c r="AHY374" s="18"/>
      <c r="AHZ374" s="18"/>
      <c r="AIA374" s="18"/>
      <c r="AIB374" s="18"/>
      <c r="AIC374" s="18"/>
      <c r="AID374" s="18"/>
      <c r="AIE374" s="18"/>
      <c r="AIF374" s="18"/>
      <c r="AIG374" s="18"/>
      <c r="AIH374" s="18"/>
      <c r="AII374" s="18"/>
      <c r="AIJ374" s="18"/>
      <c r="AIK374" s="18"/>
      <c r="AIL374" s="18"/>
      <c r="AIM374" s="18"/>
      <c r="AIN374" s="18"/>
      <c r="AIO374" s="18"/>
      <c r="AIP374" s="18"/>
      <c r="AIQ374" s="18"/>
      <c r="AIR374" s="18"/>
      <c r="AIS374" s="18"/>
      <c r="AIT374" s="18"/>
      <c r="AIU374" s="18"/>
      <c r="AIV374" s="18"/>
      <c r="AIW374" s="18"/>
      <c r="AIX374" s="18"/>
      <c r="AIY374" s="18"/>
      <c r="AIZ374" s="18"/>
      <c r="AJA374" s="18"/>
      <c r="AJB374" s="18"/>
      <c r="AJC374" s="18"/>
      <c r="AJD374" s="18"/>
      <c r="AJE374" s="18"/>
      <c r="AJF374" s="18"/>
      <c r="AJG374" s="18"/>
      <c r="AJH374" s="18"/>
      <c r="AJI374" s="18"/>
      <c r="AJJ374" s="18"/>
      <c r="AJK374" s="18"/>
      <c r="AJL374" s="18"/>
      <c r="AJM374" s="18"/>
      <c r="AJN374" s="18"/>
      <c r="AJO374" s="18"/>
      <c r="AJP374" s="18"/>
      <c r="AJQ374" s="18"/>
      <c r="AJR374" s="18"/>
      <c r="AJS374" s="18"/>
      <c r="AJT374" s="18"/>
      <c r="AJU374" s="18"/>
      <c r="AJV374" s="18"/>
      <c r="AJW374" s="18"/>
      <c r="AJX374" s="18"/>
      <c r="AJY374" s="18"/>
      <c r="AJZ374" s="18"/>
      <c r="AKA374" s="18"/>
      <c r="AKB374" s="18"/>
      <c r="AKC374" s="18"/>
      <c r="AKD374" s="18"/>
      <c r="AKE374" s="18"/>
      <c r="AKF374" s="18"/>
      <c r="AKG374" s="18"/>
      <c r="AKH374" s="18"/>
      <c r="AKI374" s="18"/>
      <c r="AKJ374" s="18"/>
      <c r="AKK374" s="18"/>
      <c r="AKL374" s="18"/>
      <c r="AKM374" s="18"/>
      <c r="AKN374" s="18"/>
      <c r="AKO374" s="18"/>
      <c r="AKP374" s="18"/>
      <c r="AKQ374" s="18"/>
      <c r="AKR374" s="18"/>
      <c r="AKS374" s="18"/>
      <c r="AKT374" s="18"/>
      <c r="AKU374" s="18"/>
      <c r="AKV374" s="18"/>
      <c r="AKW374" s="18"/>
      <c r="AKX374" s="18"/>
      <c r="AKY374" s="18"/>
      <c r="AKZ374" s="18"/>
      <c r="ALA374" s="18"/>
      <c r="ALB374" s="18"/>
      <c r="ALC374" s="18"/>
      <c r="ALD374" s="18"/>
      <c r="ALE374" s="18"/>
      <c r="ALF374" s="18"/>
      <c r="ALG374" s="18"/>
      <c r="ALH374" s="18"/>
      <c r="ALI374" s="18"/>
      <c r="ALJ374" s="18"/>
      <c r="ALK374" s="18"/>
      <c r="ALL374" s="18"/>
      <c r="ALM374" s="18"/>
      <c r="ALN374" s="18"/>
      <c r="ALO374" s="18"/>
      <c r="ALP374" s="18"/>
      <c r="ALQ374" s="18"/>
      <c r="ALR374" s="18"/>
      <c r="ALS374" s="18"/>
      <c r="ALT374" s="18"/>
      <c r="ALU374" s="18"/>
      <c r="ALV374" s="18"/>
      <c r="ALW374" s="18"/>
      <c r="ALX374" s="18"/>
      <c r="ALY374" s="18"/>
      <c r="ALZ374" s="18"/>
      <c r="AMA374" s="18"/>
      <c r="AMB374" s="18"/>
      <c r="AMC374" s="18"/>
      <c r="AMD374" s="18"/>
      <c r="AME374" s="18"/>
      <c r="AMF374" s="18"/>
      <c r="AMG374" s="18"/>
      <c r="AMH374" s="18"/>
      <c r="AMI374" s="18"/>
      <c r="AMJ374" s="18"/>
      <c r="AMK374" s="18"/>
      <c r="AML374" s="18"/>
      <c r="AMM374" s="18"/>
      <c r="AMN374" s="18"/>
      <c r="AMO374" s="18"/>
      <c r="AMP374" s="18"/>
      <c r="AMQ374" s="18"/>
      <c r="AMR374" s="18"/>
      <c r="AMS374" s="18"/>
      <c r="AMT374" s="18"/>
      <c r="AMU374" s="18"/>
      <c r="AMV374" s="18"/>
      <c r="AMW374" s="18"/>
      <c r="AMX374" s="18"/>
      <c r="AMY374" s="18"/>
      <c r="AMZ374" s="18"/>
      <c r="ANA374" s="18"/>
      <c r="ANB374" s="18"/>
      <c r="ANC374" s="18"/>
      <c r="AND374" s="18"/>
      <c r="ANE374" s="18"/>
      <c r="ANF374" s="18"/>
      <c r="ANG374" s="18"/>
      <c r="ANH374" s="18"/>
      <c r="ANI374" s="18"/>
      <c r="ANJ374" s="18"/>
      <c r="ANK374" s="18"/>
      <c r="ANL374" s="18"/>
      <c r="ANM374" s="18"/>
      <c r="ANN374" s="18"/>
      <c r="ANO374" s="18"/>
      <c r="ANP374" s="18"/>
      <c r="ANQ374" s="18"/>
      <c r="ANR374" s="18"/>
      <c r="ANS374" s="18"/>
      <c r="ANT374" s="18"/>
      <c r="ANU374" s="18"/>
      <c r="ANV374" s="18"/>
      <c r="ANW374" s="18"/>
      <c r="ANX374" s="18"/>
      <c r="ANY374" s="18"/>
      <c r="ANZ374" s="18"/>
      <c r="AOA374" s="18"/>
      <c r="AOB374" s="18"/>
      <c r="AOC374" s="18"/>
      <c r="AOD374" s="18"/>
      <c r="AOE374" s="18"/>
      <c r="AOF374" s="18"/>
      <c r="AOG374" s="18"/>
      <c r="AOH374" s="18"/>
      <c r="AOI374" s="18"/>
      <c r="AOJ374" s="18"/>
      <c r="AOK374" s="18"/>
      <c r="AOL374" s="18"/>
      <c r="AOM374" s="18"/>
      <c r="AON374" s="18"/>
      <c r="AOO374" s="18"/>
      <c r="AOP374" s="18"/>
      <c r="AOQ374" s="18"/>
      <c r="AOR374" s="18"/>
      <c r="AOS374" s="18"/>
      <c r="AOT374" s="18"/>
      <c r="AOU374" s="18"/>
      <c r="AOV374" s="18"/>
      <c r="AOW374" s="18"/>
      <c r="AOX374" s="18"/>
      <c r="AOY374" s="18"/>
      <c r="AOZ374" s="18"/>
      <c r="APA374" s="18"/>
      <c r="APB374" s="18"/>
      <c r="APC374" s="18"/>
      <c r="APD374" s="18"/>
      <c r="APE374" s="18"/>
      <c r="APF374" s="18"/>
      <c r="APG374" s="18"/>
      <c r="APH374" s="18"/>
      <c r="API374" s="18"/>
      <c r="APJ374" s="18"/>
      <c r="APK374" s="18"/>
      <c r="APL374" s="18"/>
      <c r="APM374" s="18"/>
      <c r="APN374" s="18"/>
      <c r="APO374" s="18"/>
      <c r="APP374" s="18"/>
      <c r="APQ374" s="18"/>
      <c r="APR374" s="18"/>
      <c r="APS374" s="18"/>
      <c r="APT374" s="18"/>
      <c r="APU374" s="18"/>
      <c r="APV374" s="18"/>
      <c r="APW374" s="18"/>
      <c r="APX374" s="18"/>
      <c r="APY374" s="18"/>
      <c r="APZ374" s="18"/>
      <c r="AQA374" s="18"/>
      <c r="AQB374" s="18"/>
      <c r="AQC374" s="18"/>
      <c r="AQD374" s="18"/>
      <c r="AQE374" s="18"/>
      <c r="AQF374" s="18"/>
      <c r="AQG374" s="18"/>
      <c r="AQH374" s="18"/>
      <c r="AQI374" s="18"/>
      <c r="AQJ374" s="18"/>
      <c r="AQK374" s="18"/>
      <c r="AQL374" s="18"/>
      <c r="AQM374" s="18"/>
      <c r="AQN374" s="18"/>
      <c r="AQO374" s="18"/>
      <c r="AQP374" s="18"/>
      <c r="AQQ374" s="18"/>
      <c r="AQR374" s="18"/>
      <c r="AQS374" s="18"/>
      <c r="AQT374" s="18"/>
      <c r="AQU374" s="18"/>
      <c r="AQV374" s="18"/>
      <c r="AQW374" s="18"/>
      <c r="AQX374" s="18"/>
      <c r="AQY374" s="18"/>
      <c r="AQZ374" s="18"/>
      <c r="ARA374" s="18"/>
      <c r="ARB374" s="18"/>
      <c r="ARC374" s="18"/>
      <c r="ARD374" s="18"/>
      <c r="ARE374" s="18"/>
      <c r="ARF374" s="18"/>
      <c r="ARG374" s="18"/>
      <c r="ARH374" s="18"/>
      <c r="ARI374" s="18"/>
      <c r="ARJ374" s="18"/>
      <c r="ARK374" s="18"/>
      <c r="ARL374" s="18"/>
      <c r="ARM374" s="18"/>
      <c r="ARN374" s="18"/>
      <c r="ARO374" s="18"/>
      <c r="ARP374" s="18"/>
      <c r="ARQ374" s="18"/>
      <c r="ARR374" s="18"/>
      <c r="ARS374" s="18"/>
      <c r="ART374" s="18"/>
      <c r="ARU374" s="18"/>
      <c r="ARV374" s="18"/>
      <c r="ARW374" s="18"/>
      <c r="ARX374" s="18"/>
      <c r="ARY374" s="18"/>
      <c r="ARZ374" s="18"/>
      <c r="ASA374" s="18"/>
      <c r="ASB374" s="18"/>
      <c r="ASC374" s="18"/>
      <c r="ASD374" s="18"/>
      <c r="ASE374" s="18"/>
      <c r="ASF374" s="18"/>
      <c r="ASG374" s="18"/>
      <c r="ASH374" s="18"/>
      <c r="ASI374" s="18"/>
      <c r="ASJ374" s="18"/>
      <c r="ASK374" s="18"/>
      <c r="ASL374" s="18"/>
      <c r="ASM374" s="18"/>
      <c r="ASN374" s="18"/>
      <c r="ASO374" s="18"/>
      <c r="ASP374" s="18"/>
      <c r="ASQ374" s="18"/>
      <c r="ASR374" s="18"/>
      <c r="ASS374" s="18"/>
      <c r="AST374" s="18"/>
      <c r="ASU374" s="18"/>
      <c r="ASV374" s="18"/>
      <c r="ASW374" s="18"/>
      <c r="ASX374" s="18"/>
      <c r="ASY374" s="18"/>
      <c r="ASZ374" s="18"/>
      <c r="ATA374" s="18"/>
      <c r="ATB374" s="18"/>
      <c r="ATC374" s="18"/>
      <c r="ATD374" s="18"/>
      <c r="ATE374" s="18"/>
      <c r="ATF374" s="18"/>
      <c r="ATG374" s="18"/>
      <c r="ATH374" s="18"/>
      <c r="ATI374" s="18"/>
      <c r="ATJ374" s="18"/>
      <c r="ATK374" s="18"/>
      <c r="ATL374" s="18"/>
      <c r="ATM374" s="18"/>
      <c r="ATN374" s="18"/>
      <c r="ATO374" s="18"/>
      <c r="ATP374" s="18"/>
      <c r="ATQ374" s="18"/>
      <c r="ATR374" s="18"/>
      <c r="ATS374" s="18"/>
      <c r="ATT374" s="18"/>
      <c r="ATU374" s="18"/>
      <c r="ATV374" s="18"/>
      <c r="ATW374" s="18"/>
      <c r="ATX374" s="18"/>
      <c r="ATY374" s="18"/>
      <c r="ATZ374" s="18"/>
      <c r="AUA374" s="18"/>
      <c r="AUB374" s="18"/>
      <c r="AUC374" s="18"/>
      <c r="AUD374" s="18"/>
      <c r="AUE374" s="18"/>
      <c r="AUF374" s="18"/>
      <c r="AUG374" s="18"/>
      <c r="AUH374" s="18"/>
      <c r="AUI374" s="18"/>
      <c r="AUJ374" s="18"/>
      <c r="AUK374" s="18"/>
      <c r="AUL374" s="18"/>
      <c r="AUM374" s="18"/>
      <c r="AUN374" s="18"/>
      <c r="AUO374" s="18"/>
      <c r="AUP374" s="18"/>
      <c r="AUQ374" s="18"/>
      <c r="AUR374" s="18"/>
      <c r="AUS374" s="18"/>
      <c r="AUT374" s="18"/>
      <c r="AUU374" s="18"/>
      <c r="AUV374" s="18"/>
      <c r="AUW374" s="18"/>
      <c r="AUX374" s="18"/>
      <c r="AUY374" s="18"/>
      <c r="AUZ374" s="18"/>
      <c r="AVA374" s="18"/>
      <c r="AVB374" s="18"/>
      <c r="AVC374" s="18"/>
      <c r="AVD374" s="18"/>
      <c r="AVE374" s="18"/>
      <c r="AVF374" s="18"/>
      <c r="AVG374" s="18"/>
      <c r="AVH374" s="18"/>
      <c r="AVI374" s="18"/>
      <c r="AVJ374" s="18"/>
      <c r="AVK374" s="18"/>
      <c r="AVL374" s="18"/>
      <c r="AVM374" s="18"/>
      <c r="AVN374" s="18"/>
      <c r="AVO374" s="18"/>
      <c r="AVP374" s="18"/>
      <c r="AVQ374" s="18"/>
      <c r="AVR374" s="18"/>
      <c r="AVS374" s="18"/>
      <c r="AVT374" s="18"/>
      <c r="AVU374" s="18"/>
      <c r="AVV374" s="18"/>
      <c r="AVW374" s="18"/>
      <c r="AVX374" s="18"/>
      <c r="AVY374" s="18"/>
      <c r="AVZ374" s="18"/>
      <c r="AWA374" s="18"/>
      <c r="AWB374" s="18"/>
      <c r="AWC374" s="18"/>
      <c r="AWD374" s="18"/>
      <c r="AWE374" s="18"/>
      <c r="AWF374" s="18"/>
      <c r="AWG374" s="18"/>
      <c r="AWH374" s="18"/>
      <c r="AWI374" s="18"/>
      <c r="AWJ374" s="18"/>
      <c r="AWK374" s="18"/>
      <c r="AWL374" s="18"/>
      <c r="AWM374" s="18"/>
      <c r="AWN374" s="18"/>
      <c r="AWO374" s="18"/>
      <c r="AWP374" s="18"/>
      <c r="AWQ374" s="18"/>
      <c r="AWR374" s="18"/>
      <c r="AWS374" s="18"/>
      <c r="AWT374" s="18"/>
      <c r="AWU374" s="18"/>
      <c r="AWV374" s="18"/>
      <c r="AWW374" s="18"/>
      <c r="AWX374" s="18"/>
      <c r="AWY374" s="18"/>
      <c r="AWZ374" s="18"/>
      <c r="AXA374" s="18"/>
      <c r="AXB374" s="18"/>
      <c r="AXC374" s="18"/>
      <c r="AXD374" s="18"/>
      <c r="AXE374" s="18"/>
      <c r="AXF374" s="18"/>
      <c r="AXG374" s="18"/>
      <c r="AXH374" s="18"/>
      <c r="AXI374" s="18"/>
      <c r="AXJ374" s="18"/>
      <c r="AXK374" s="18"/>
      <c r="AXL374" s="18"/>
      <c r="AXM374" s="18"/>
      <c r="AXN374" s="18"/>
      <c r="AXO374" s="18"/>
      <c r="AXP374" s="18"/>
      <c r="AXQ374" s="18"/>
      <c r="AXR374" s="18"/>
      <c r="AXS374" s="18"/>
      <c r="AXT374" s="18"/>
      <c r="AXU374" s="18"/>
      <c r="AXV374" s="18"/>
      <c r="AXW374" s="18"/>
      <c r="AXX374" s="18"/>
      <c r="AXY374" s="18"/>
      <c r="AXZ374" s="18"/>
      <c r="AYA374" s="18"/>
      <c r="AYB374" s="18"/>
      <c r="AYC374" s="18"/>
      <c r="AYD374" s="18"/>
      <c r="AYE374" s="18"/>
      <c r="AYF374" s="18"/>
      <c r="AYG374" s="18"/>
      <c r="AYH374" s="18"/>
      <c r="AYI374" s="18"/>
      <c r="AYJ374" s="18"/>
      <c r="AYK374" s="18"/>
      <c r="AYL374" s="18"/>
      <c r="AYM374" s="18"/>
      <c r="AYN374" s="18"/>
      <c r="AYO374" s="18"/>
      <c r="AYP374" s="18"/>
      <c r="AYQ374" s="18"/>
      <c r="AYR374" s="18"/>
      <c r="AYS374" s="18"/>
      <c r="AYT374" s="18"/>
      <c r="AYU374" s="18"/>
      <c r="AYV374" s="18"/>
      <c r="AYW374" s="18"/>
      <c r="AYX374" s="18"/>
      <c r="AYY374" s="18"/>
      <c r="AYZ374" s="18"/>
      <c r="AZA374" s="18"/>
      <c r="AZB374" s="18"/>
      <c r="AZC374" s="18"/>
      <c r="AZD374" s="18"/>
      <c r="AZE374" s="18"/>
      <c r="AZF374" s="18"/>
      <c r="AZG374" s="18"/>
      <c r="AZH374" s="18"/>
      <c r="AZI374" s="18"/>
      <c r="AZJ374" s="18"/>
      <c r="AZK374" s="18"/>
      <c r="AZL374" s="18"/>
      <c r="AZM374" s="18"/>
      <c r="AZN374" s="18"/>
      <c r="AZO374" s="18"/>
      <c r="AZP374" s="18"/>
      <c r="AZQ374" s="18"/>
      <c r="AZR374" s="18"/>
      <c r="AZS374" s="18"/>
      <c r="AZT374" s="18"/>
      <c r="AZU374" s="18"/>
      <c r="AZV374" s="18"/>
      <c r="AZW374" s="18"/>
      <c r="AZX374" s="18"/>
      <c r="AZY374" s="18"/>
      <c r="AZZ374" s="18"/>
      <c r="BAA374" s="18"/>
      <c r="BAB374" s="18"/>
      <c r="BAC374" s="18"/>
      <c r="BAD374" s="18"/>
      <c r="BAE374" s="18"/>
      <c r="BAF374" s="18"/>
      <c r="BAG374" s="18"/>
      <c r="BAH374" s="18"/>
      <c r="BAI374" s="18"/>
      <c r="BAJ374" s="18"/>
      <c r="BAK374" s="18"/>
      <c r="BAL374" s="18"/>
      <c r="BAM374" s="18"/>
      <c r="BAN374" s="18"/>
      <c r="BAO374" s="18"/>
      <c r="BAP374" s="18"/>
      <c r="BAQ374" s="18"/>
      <c r="BAR374" s="18"/>
      <c r="BAS374" s="18"/>
      <c r="BAT374" s="18"/>
      <c r="BAU374" s="18"/>
      <c r="BAV374" s="18"/>
      <c r="BAW374" s="18"/>
      <c r="BAX374" s="18"/>
      <c r="BAY374" s="18"/>
      <c r="BAZ374" s="18"/>
      <c r="BBA374" s="18"/>
      <c r="BBB374" s="18"/>
      <c r="BBC374" s="18"/>
      <c r="BBD374" s="18"/>
      <c r="BBE374" s="18"/>
      <c r="BBF374" s="18"/>
      <c r="BBG374" s="18"/>
      <c r="BBH374" s="18"/>
      <c r="BBI374" s="18"/>
      <c r="BBJ374" s="18"/>
      <c r="BBK374" s="18"/>
      <c r="BBL374" s="18"/>
      <c r="BBM374" s="18"/>
      <c r="BBN374" s="18"/>
      <c r="BBO374" s="18"/>
      <c r="BBP374" s="18"/>
      <c r="BBQ374" s="18"/>
      <c r="BBR374" s="18"/>
      <c r="BBS374" s="18"/>
      <c r="BBT374" s="18"/>
      <c r="BBU374" s="18"/>
      <c r="BBV374" s="18"/>
      <c r="BBW374" s="18"/>
      <c r="BBX374" s="18"/>
      <c r="BBY374" s="18"/>
      <c r="BBZ374" s="18"/>
      <c r="BCA374" s="18"/>
      <c r="BCB374" s="18"/>
      <c r="BCC374" s="18"/>
      <c r="BCD374" s="18"/>
      <c r="BCE374" s="18"/>
      <c r="BCF374" s="18"/>
      <c r="BCG374" s="18"/>
      <c r="BCH374" s="18"/>
      <c r="BCI374" s="18"/>
      <c r="BCJ374" s="18"/>
      <c r="BCK374" s="18"/>
      <c r="BCL374" s="18"/>
      <c r="BCM374" s="18"/>
      <c r="BCN374" s="18"/>
      <c r="BCO374" s="18"/>
      <c r="BCP374" s="18"/>
      <c r="BCQ374" s="18"/>
      <c r="BCR374" s="18"/>
      <c r="BCS374" s="18"/>
      <c r="BCT374" s="18"/>
      <c r="BCU374" s="18"/>
      <c r="BCV374" s="18"/>
      <c r="BCW374" s="18"/>
      <c r="BCX374" s="18"/>
      <c r="BCY374" s="18"/>
      <c r="BCZ374" s="18"/>
      <c r="BDA374" s="18"/>
      <c r="BDB374" s="18"/>
      <c r="BDC374" s="18"/>
      <c r="BDD374" s="18"/>
      <c r="BDE374" s="18"/>
      <c r="BDF374" s="18"/>
      <c r="BDG374" s="18"/>
      <c r="BDH374" s="18"/>
      <c r="BDI374" s="18"/>
      <c r="BDJ374" s="18"/>
      <c r="BDK374" s="18"/>
      <c r="BDL374" s="18"/>
      <c r="BDM374" s="18"/>
      <c r="BDN374" s="18"/>
      <c r="BDO374" s="18"/>
      <c r="BDP374" s="18"/>
      <c r="BDQ374" s="18"/>
      <c r="BDR374" s="18"/>
      <c r="BDS374" s="18"/>
      <c r="BDT374" s="18"/>
      <c r="BDU374" s="18"/>
      <c r="BDV374" s="18"/>
      <c r="BDW374" s="18"/>
      <c r="BDX374" s="18"/>
      <c r="BDY374" s="18"/>
      <c r="BDZ374" s="18"/>
      <c r="BEA374" s="18"/>
      <c r="BEB374" s="18"/>
      <c r="BEC374" s="18"/>
      <c r="BED374" s="18"/>
      <c r="BEE374" s="18"/>
      <c r="BEF374" s="18"/>
      <c r="BEG374" s="18"/>
      <c r="BEH374" s="18"/>
      <c r="BEI374" s="18"/>
      <c r="BEJ374" s="18"/>
      <c r="BEK374" s="18"/>
      <c r="BEL374" s="18"/>
      <c r="BEM374" s="18"/>
      <c r="BEN374" s="18"/>
      <c r="BEO374" s="18"/>
      <c r="BEP374" s="18"/>
      <c r="BEQ374" s="18"/>
      <c r="BER374" s="18"/>
      <c r="BES374" s="18"/>
      <c r="BET374" s="18"/>
      <c r="BEU374" s="18"/>
      <c r="BEV374" s="18"/>
      <c r="BEW374" s="18"/>
      <c r="BEX374" s="18"/>
      <c r="BEY374" s="18"/>
      <c r="BEZ374" s="18"/>
      <c r="BFA374" s="18"/>
      <c r="BFB374" s="18"/>
      <c r="BFC374" s="18"/>
      <c r="BFD374" s="18"/>
      <c r="BFE374" s="18"/>
      <c r="BFF374" s="18"/>
      <c r="BFG374" s="18"/>
      <c r="BFH374" s="18"/>
      <c r="BFI374" s="18"/>
      <c r="BFJ374" s="18"/>
      <c r="BFK374" s="18"/>
      <c r="BFL374" s="18"/>
      <c r="BFM374" s="18"/>
      <c r="BFN374" s="18"/>
      <c r="BFO374" s="18"/>
      <c r="BFP374" s="18"/>
      <c r="BFQ374" s="18"/>
      <c r="BFR374" s="18"/>
      <c r="BFS374" s="18"/>
      <c r="BFT374" s="18"/>
      <c r="BFU374" s="18"/>
      <c r="BFV374" s="18"/>
      <c r="BFW374" s="18"/>
      <c r="BFX374" s="18"/>
      <c r="BFY374" s="18"/>
      <c r="BFZ374" s="18"/>
      <c r="BGA374" s="18"/>
      <c r="BGB374" s="18"/>
      <c r="BGC374" s="18"/>
      <c r="BGD374" s="18"/>
      <c r="BGE374" s="18"/>
      <c r="BGF374" s="18"/>
      <c r="BGG374" s="18"/>
      <c r="BGH374" s="18"/>
      <c r="BGI374" s="18"/>
      <c r="BGJ374" s="18"/>
      <c r="BGK374" s="18"/>
      <c r="BGL374" s="18"/>
      <c r="BGM374" s="18"/>
      <c r="BGN374" s="18"/>
      <c r="BGO374" s="18"/>
      <c r="BGP374" s="18"/>
      <c r="BGQ374" s="18"/>
      <c r="BGR374" s="18"/>
      <c r="BGS374" s="18"/>
      <c r="BGT374" s="18"/>
      <c r="BGU374" s="18"/>
      <c r="BGV374" s="18"/>
      <c r="BGW374" s="18"/>
      <c r="BGX374" s="18"/>
      <c r="BGY374" s="18"/>
      <c r="BGZ374" s="18"/>
      <c r="BHA374" s="18"/>
      <c r="BHB374" s="18"/>
      <c r="BHC374" s="18"/>
      <c r="BHD374" s="18"/>
      <c r="BHE374" s="18"/>
      <c r="BHF374" s="18"/>
      <c r="BHG374" s="18"/>
      <c r="BHH374" s="18"/>
      <c r="BHI374" s="18"/>
      <c r="BHJ374" s="18"/>
      <c r="BHK374" s="18"/>
      <c r="BHL374" s="18"/>
      <c r="BHM374" s="18"/>
      <c r="BHN374" s="18"/>
      <c r="BHO374" s="18"/>
      <c r="BHP374" s="18"/>
      <c r="BHQ374" s="18"/>
      <c r="BHR374" s="18"/>
      <c r="BHS374" s="18"/>
      <c r="BHT374" s="18"/>
      <c r="BHU374" s="18"/>
      <c r="BHV374" s="18"/>
      <c r="BHW374" s="18"/>
      <c r="BHX374" s="18"/>
      <c r="BHY374" s="18"/>
      <c r="BHZ374" s="18"/>
      <c r="BIA374" s="18"/>
      <c r="BIB374" s="18"/>
      <c r="BIC374" s="18"/>
      <c r="BID374" s="18"/>
      <c r="BIE374" s="18"/>
      <c r="BIF374" s="18"/>
      <c r="BIG374" s="18"/>
      <c r="BIH374" s="18"/>
      <c r="BII374" s="18"/>
      <c r="BIJ374" s="18"/>
      <c r="BIK374" s="18"/>
      <c r="BIL374" s="18"/>
      <c r="BIM374" s="18"/>
      <c r="BIN374" s="18"/>
      <c r="BIO374" s="18"/>
      <c r="BIP374" s="18"/>
      <c r="BIQ374" s="18"/>
      <c r="BIR374" s="18"/>
      <c r="BIS374" s="18"/>
      <c r="BIT374" s="18"/>
      <c r="BIU374" s="18"/>
      <c r="BIV374" s="18"/>
      <c r="BIW374" s="18"/>
      <c r="BIX374" s="18"/>
      <c r="BIY374" s="18"/>
      <c r="BIZ374" s="18"/>
      <c r="BJA374" s="18"/>
      <c r="BJB374" s="18"/>
      <c r="BJC374" s="18"/>
      <c r="BJD374" s="18"/>
      <c r="BJE374" s="18"/>
      <c r="BJF374" s="18"/>
      <c r="BJG374" s="18"/>
      <c r="BJH374" s="18"/>
      <c r="BJI374" s="18"/>
      <c r="BJJ374" s="18"/>
      <c r="BJK374" s="18"/>
      <c r="BJL374" s="18"/>
      <c r="BJM374" s="18"/>
      <c r="BJN374" s="18"/>
      <c r="BJO374" s="18"/>
      <c r="BJP374" s="18"/>
      <c r="BJQ374" s="18"/>
      <c r="BJR374" s="18"/>
      <c r="BJS374" s="18"/>
      <c r="BJT374" s="18"/>
      <c r="BJU374" s="18"/>
      <c r="BJV374" s="18"/>
      <c r="BJW374" s="18"/>
      <c r="BJX374" s="18"/>
      <c r="BJY374" s="18"/>
      <c r="BJZ374" s="18"/>
      <c r="BKA374" s="18"/>
      <c r="BKB374" s="18"/>
      <c r="BKC374" s="18"/>
      <c r="BKD374" s="18"/>
      <c r="BKE374" s="18"/>
      <c r="BKF374" s="18"/>
      <c r="BKG374" s="18"/>
      <c r="BKH374" s="18"/>
      <c r="BKI374" s="18"/>
      <c r="BKJ374" s="18"/>
      <c r="BKK374" s="18"/>
      <c r="BKL374" s="18"/>
      <c r="BKM374" s="18"/>
      <c r="BKN374" s="18"/>
      <c r="BKO374" s="18"/>
      <c r="BKP374" s="18"/>
      <c r="BKQ374" s="18"/>
      <c r="BKR374" s="18"/>
      <c r="BKS374" s="18"/>
      <c r="BKT374" s="18"/>
      <c r="BKU374" s="18"/>
      <c r="BKV374" s="18"/>
      <c r="BKW374" s="18"/>
      <c r="BKX374" s="18"/>
      <c r="BKY374" s="18"/>
      <c r="BKZ374" s="18"/>
      <c r="BLA374" s="18"/>
      <c r="BLB374" s="18"/>
      <c r="BLC374" s="18"/>
      <c r="BLD374" s="18"/>
      <c r="BLE374" s="18"/>
      <c r="BLF374" s="18"/>
      <c r="BLG374" s="18"/>
      <c r="BLH374" s="18"/>
      <c r="BLI374" s="18"/>
      <c r="BLJ374" s="18"/>
      <c r="BLK374" s="18"/>
      <c r="BLL374" s="18"/>
      <c r="BLM374" s="18"/>
      <c r="BLN374" s="18"/>
      <c r="BLO374" s="18"/>
      <c r="BLP374" s="18"/>
      <c r="BLQ374" s="18"/>
      <c r="BLR374" s="18"/>
      <c r="BLS374" s="18"/>
      <c r="BLT374" s="18"/>
      <c r="BLU374" s="18"/>
      <c r="BLV374" s="18"/>
      <c r="BLW374" s="18"/>
      <c r="BLX374" s="18"/>
      <c r="BLY374" s="18"/>
      <c r="BLZ374" s="18"/>
      <c r="BMA374" s="18"/>
      <c r="BMB374" s="18"/>
      <c r="BMC374" s="18"/>
      <c r="BMD374" s="18"/>
      <c r="BME374" s="18"/>
      <c r="BMF374" s="18"/>
      <c r="BMG374" s="18"/>
      <c r="BMH374" s="18"/>
      <c r="BMI374" s="18"/>
      <c r="BMJ374" s="18"/>
      <c r="BMK374" s="18"/>
      <c r="BML374" s="18"/>
      <c r="BMM374" s="18"/>
      <c r="BMN374" s="18"/>
      <c r="BMO374" s="18"/>
      <c r="BMP374" s="18"/>
      <c r="BMQ374" s="18"/>
      <c r="BMR374" s="18"/>
      <c r="BMS374" s="18"/>
      <c r="BMT374" s="18"/>
      <c r="BMU374" s="18"/>
      <c r="BMV374" s="18"/>
      <c r="BMW374" s="18"/>
      <c r="BMX374" s="18"/>
      <c r="BMY374" s="18"/>
      <c r="BMZ374" s="18"/>
      <c r="BNA374" s="18"/>
      <c r="BNB374" s="18"/>
      <c r="BNC374" s="18"/>
      <c r="BND374" s="18"/>
      <c r="BNE374" s="18"/>
      <c r="BNF374" s="18"/>
      <c r="BNG374" s="18"/>
      <c r="BNH374" s="18"/>
      <c r="BNI374" s="18"/>
      <c r="BNJ374" s="18"/>
      <c r="BNK374" s="18"/>
      <c r="BNL374" s="18"/>
      <c r="BNM374" s="18"/>
      <c r="BNN374" s="18"/>
      <c r="BNO374" s="18"/>
      <c r="BNP374" s="18"/>
      <c r="BNQ374" s="18"/>
      <c r="BNR374" s="18"/>
      <c r="BNS374" s="18"/>
      <c r="BNT374" s="18"/>
      <c r="BNU374" s="18"/>
      <c r="BNV374" s="18"/>
      <c r="BNW374" s="18"/>
      <c r="BNX374" s="18"/>
      <c r="BNY374" s="18"/>
      <c r="BNZ374" s="18"/>
      <c r="BOA374" s="18"/>
      <c r="BOB374" s="18"/>
      <c r="BOC374" s="18"/>
      <c r="BOD374" s="18"/>
      <c r="BOE374" s="18"/>
      <c r="BOF374" s="18"/>
      <c r="BOG374" s="18"/>
      <c r="BOH374" s="18"/>
      <c r="BOI374" s="18"/>
      <c r="BOJ374" s="18"/>
      <c r="BOK374" s="18"/>
      <c r="BOL374" s="18"/>
      <c r="BOM374" s="18"/>
      <c r="BON374" s="18"/>
      <c r="BOO374" s="18"/>
      <c r="BOP374" s="18"/>
      <c r="BOQ374" s="18"/>
      <c r="BOR374" s="18"/>
      <c r="BOS374" s="18"/>
      <c r="BOT374" s="18"/>
      <c r="BOU374" s="18"/>
      <c r="BOV374" s="18"/>
      <c r="BOW374" s="18"/>
      <c r="BOX374" s="18"/>
      <c r="BOY374" s="18"/>
      <c r="BOZ374" s="18"/>
      <c r="BPA374" s="18"/>
      <c r="BPB374" s="18"/>
      <c r="BPC374" s="18"/>
      <c r="BPD374" s="18"/>
      <c r="BPE374" s="18"/>
      <c r="BPF374" s="18"/>
      <c r="BPG374" s="18"/>
      <c r="BPH374" s="18"/>
      <c r="BPI374" s="18"/>
      <c r="BPJ374" s="18"/>
      <c r="BPK374" s="18"/>
      <c r="BPL374" s="18"/>
      <c r="BPM374" s="18"/>
      <c r="BPN374" s="18"/>
      <c r="BPO374" s="18"/>
      <c r="BPP374" s="18"/>
      <c r="BPQ374" s="18"/>
      <c r="BPR374" s="18"/>
      <c r="BPS374" s="18"/>
      <c r="BPT374" s="18"/>
      <c r="BPU374" s="18"/>
      <c r="BPV374" s="18"/>
      <c r="BPW374" s="18"/>
      <c r="BPX374" s="18"/>
      <c r="BPY374" s="18"/>
      <c r="BPZ374" s="18"/>
      <c r="BQA374" s="18"/>
      <c r="BQB374" s="18"/>
      <c r="BQC374" s="18"/>
      <c r="BQD374" s="18"/>
      <c r="BQE374" s="18"/>
      <c r="BQF374" s="18"/>
      <c r="BQG374" s="18"/>
      <c r="BQH374" s="18"/>
      <c r="BQI374" s="18"/>
      <c r="BQJ374" s="18"/>
      <c r="BQK374" s="18"/>
      <c r="BQL374" s="18"/>
      <c r="BQM374" s="18"/>
      <c r="BQN374" s="18"/>
      <c r="BQO374" s="18"/>
      <c r="BQP374" s="18"/>
      <c r="BQQ374" s="18"/>
      <c r="BQR374" s="18"/>
      <c r="BQS374" s="18"/>
      <c r="BQT374" s="18"/>
      <c r="BQU374" s="18"/>
      <c r="BQV374" s="18"/>
      <c r="BQW374" s="18"/>
      <c r="BQX374" s="18"/>
      <c r="BQY374" s="18"/>
      <c r="BQZ374" s="18"/>
      <c r="BRA374" s="18"/>
      <c r="BRB374" s="18"/>
      <c r="BRC374" s="18"/>
      <c r="BRD374" s="18"/>
      <c r="BRE374" s="18"/>
      <c r="BRF374" s="18"/>
      <c r="BRG374" s="18"/>
      <c r="BRH374" s="18"/>
      <c r="BRI374" s="18"/>
      <c r="BRJ374" s="18"/>
      <c r="BRK374" s="18"/>
      <c r="BRL374" s="18"/>
      <c r="BRM374" s="18"/>
      <c r="BRN374" s="18"/>
      <c r="BRO374" s="18"/>
      <c r="BRP374" s="18"/>
      <c r="BRQ374" s="18"/>
      <c r="BRR374" s="18"/>
      <c r="BRS374" s="18"/>
      <c r="BRT374" s="18"/>
      <c r="BRU374" s="18"/>
      <c r="BRV374" s="18"/>
      <c r="BRW374" s="18"/>
      <c r="BRX374" s="18"/>
      <c r="BRY374" s="18"/>
      <c r="BRZ374" s="18"/>
      <c r="BSA374" s="18"/>
      <c r="BSB374" s="18"/>
      <c r="BSC374" s="18"/>
      <c r="BSD374" s="18"/>
      <c r="BSE374" s="18"/>
      <c r="BSF374" s="18"/>
      <c r="BSG374" s="18"/>
      <c r="BSH374" s="18"/>
      <c r="BSI374" s="18"/>
      <c r="BSJ374" s="18"/>
      <c r="BSK374" s="18"/>
      <c r="BSL374" s="18"/>
      <c r="BSM374" s="18"/>
      <c r="BSN374" s="18"/>
      <c r="BSO374" s="18"/>
      <c r="BSP374" s="18"/>
      <c r="BSQ374" s="18"/>
      <c r="BSR374" s="18"/>
      <c r="BSS374" s="18"/>
      <c r="BST374" s="18"/>
      <c r="BSU374" s="18"/>
      <c r="BSV374" s="18"/>
      <c r="BSW374" s="18"/>
      <c r="BSX374" s="18"/>
      <c r="BSY374" s="18"/>
      <c r="BSZ374" s="18"/>
      <c r="BTA374" s="18"/>
      <c r="BTB374" s="18"/>
      <c r="BTC374" s="18"/>
      <c r="BTD374" s="18"/>
      <c r="BTE374" s="18"/>
      <c r="BTF374" s="18"/>
      <c r="BTG374" s="18"/>
      <c r="BTH374" s="18"/>
      <c r="BTI374" s="18"/>
      <c r="BTJ374" s="18"/>
      <c r="BTK374" s="18"/>
      <c r="BTL374" s="18"/>
      <c r="BTM374" s="18"/>
      <c r="BTN374" s="18"/>
      <c r="BTO374" s="18"/>
      <c r="BTP374" s="18"/>
      <c r="BTQ374" s="18"/>
      <c r="BTR374" s="18"/>
      <c r="BTS374" s="18"/>
      <c r="BTT374" s="18"/>
      <c r="BTU374" s="18"/>
      <c r="BTV374" s="18"/>
      <c r="BTW374" s="18"/>
      <c r="BTX374" s="18"/>
      <c r="BTY374" s="18"/>
      <c r="BTZ374" s="18"/>
      <c r="BUA374" s="18"/>
      <c r="BUB374" s="18"/>
      <c r="BUC374" s="18"/>
      <c r="BUD374" s="18"/>
      <c r="BUE374" s="18"/>
      <c r="BUF374" s="18"/>
      <c r="BUG374" s="18"/>
      <c r="BUH374" s="18"/>
      <c r="BUI374" s="18"/>
      <c r="BUJ374" s="18"/>
      <c r="BUK374" s="18"/>
      <c r="BUL374" s="18"/>
      <c r="BUM374" s="18"/>
      <c r="BUN374" s="18"/>
      <c r="BUO374" s="18"/>
      <c r="BUP374" s="18"/>
      <c r="BUQ374" s="18"/>
      <c r="BUR374" s="18"/>
      <c r="BUS374" s="18"/>
      <c r="BUT374" s="18"/>
      <c r="BUU374" s="18"/>
      <c r="BUV374" s="18"/>
      <c r="BUW374" s="18"/>
      <c r="BUX374" s="18"/>
      <c r="BUY374" s="18"/>
      <c r="BUZ374" s="18"/>
      <c r="BVA374" s="18"/>
      <c r="BVB374" s="18"/>
      <c r="BVC374" s="18"/>
      <c r="BVD374" s="18"/>
      <c r="BVE374" s="18"/>
      <c r="BVF374" s="18"/>
      <c r="BVG374" s="18"/>
      <c r="BVH374" s="18"/>
      <c r="BVI374" s="18"/>
      <c r="BVJ374" s="18"/>
      <c r="BVK374" s="18"/>
      <c r="BVL374" s="18"/>
      <c r="BVM374" s="18"/>
      <c r="BVN374" s="18"/>
      <c r="BVO374" s="18"/>
      <c r="BVP374" s="18"/>
      <c r="BVQ374" s="18"/>
      <c r="BVR374" s="18"/>
      <c r="BVS374" s="18"/>
      <c r="BVT374" s="18"/>
      <c r="BVU374" s="18"/>
      <c r="BVV374" s="18"/>
      <c r="BVW374" s="18"/>
      <c r="BVX374" s="18"/>
      <c r="BVY374" s="18"/>
      <c r="BVZ374" s="18"/>
      <c r="BWA374" s="18"/>
      <c r="BWB374" s="18"/>
      <c r="BWC374" s="18"/>
      <c r="BWD374" s="18"/>
      <c r="BWE374" s="18"/>
      <c r="BWF374" s="18"/>
      <c r="BWG374" s="18"/>
      <c r="BWH374" s="18"/>
      <c r="BWI374" s="18"/>
      <c r="BWJ374" s="18"/>
      <c r="BWK374" s="18"/>
      <c r="BWL374" s="18"/>
      <c r="BWM374" s="18"/>
      <c r="BWN374" s="18"/>
      <c r="BWO374" s="18"/>
      <c r="BWP374" s="18"/>
      <c r="BWQ374" s="18"/>
      <c r="BWR374" s="18"/>
      <c r="BWS374" s="18"/>
      <c r="BWT374" s="18"/>
      <c r="BWU374" s="18"/>
      <c r="BWV374" s="18"/>
      <c r="BWW374" s="18"/>
      <c r="BWX374" s="18"/>
      <c r="BWY374" s="18"/>
      <c r="BWZ374" s="18"/>
      <c r="BXA374" s="18"/>
      <c r="BXB374" s="18"/>
      <c r="BXC374" s="18"/>
      <c r="BXD374" s="18"/>
      <c r="BXE374" s="18"/>
      <c r="BXF374" s="18"/>
      <c r="BXG374" s="18"/>
      <c r="BXH374" s="18"/>
      <c r="BXI374" s="18"/>
      <c r="BXJ374" s="18"/>
      <c r="BXK374" s="18"/>
      <c r="BXL374" s="18"/>
      <c r="BXM374" s="18"/>
      <c r="BXN374" s="18"/>
      <c r="BXO374" s="18"/>
      <c r="BXP374" s="18"/>
      <c r="BXQ374" s="18"/>
      <c r="BXR374" s="18"/>
      <c r="BXS374" s="18"/>
      <c r="BXT374" s="18"/>
      <c r="BXU374" s="18"/>
      <c r="BXV374" s="18"/>
      <c r="BXW374" s="18"/>
      <c r="BXX374" s="18"/>
      <c r="BXY374" s="18"/>
      <c r="BXZ374" s="18"/>
      <c r="BYA374" s="18"/>
      <c r="BYB374" s="18"/>
      <c r="BYC374" s="18"/>
      <c r="BYD374" s="18"/>
      <c r="BYE374" s="18"/>
      <c r="BYF374" s="18"/>
      <c r="BYG374" s="18"/>
      <c r="BYH374" s="18"/>
      <c r="BYI374" s="18"/>
      <c r="BYJ374" s="18"/>
      <c r="BYK374" s="18"/>
      <c r="BYL374" s="18"/>
      <c r="BYM374" s="18"/>
      <c r="BYN374" s="18"/>
      <c r="BYO374" s="18"/>
      <c r="BYP374" s="18"/>
      <c r="BYQ374" s="18"/>
      <c r="BYR374" s="18"/>
      <c r="BYS374" s="18"/>
      <c r="BYT374" s="18"/>
      <c r="BYU374" s="18"/>
      <c r="BYV374" s="18"/>
      <c r="BYW374" s="18"/>
      <c r="BYX374" s="18"/>
      <c r="BYY374" s="18"/>
      <c r="BYZ374" s="18"/>
      <c r="BZA374" s="18"/>
      <c r="BZB374" s="18"/>
      <c r="BZC374" s="18"/>
      <c r="BZD374" s="18"/>
      <c r="BZE374" s="18"/>
      <c r="BZF374" s="18"/>
      <c r="BZG374" s="18"/>
      <c r="BZH374" s="18"/>
      <c r="BZI374" s="18"/>
      <c r="BZJ374" s="18"/>
      <c r="BZK374" s="18"/>
      <c r="BZL374" s="18"/>
      <c r="BZM374" s="18"/>
      <c r="BZN374" s="18"/>
      <c r="BZO374" s="18"/>
      <c r="BZP374" s="18"/>
      <c r="BZQ374" s="18"/>
      <c r="BZR374" s="18"/>
      <c r="BZS374" s="18"/>
      <c r="BZT374" s="18"/>
      <c r="BZU374" s="18"/>
      <c r="BZV374" s="18"/>
      <c r="BZW374" s="18"/>
      <c r="BZX374" s="18"/>
      <c r="BZY374" s="18"/>
      <c r="BZZ374" s="18"/>
      <c r="CAA374" s="18"/>
      <c r="CAB374" s="18"/>
      <c r="CAC374" s="18"/>
      <c r="CAD374" s="18"/>
      <c r="CAE374" s="18"/>
      <c r="CAF374" s="18"/>
      <c r="CAG374" s="18"/>
      <c r="CAH374" s="18"/>
      <c r="CAI374" s="18"/>
      <c r="CAJ374" s="18"/>
      <c r="CAK374" s="18"/>
      <c r="CAL374" s="18"/>
      <c r="CAM374" s="18"/>
      <c r="CAN374" s="18"/>
      <c r="CAO374" s="18"/>
      <c r="CAP374" s="18"/>
      <c r="CAQ374" s="18"/>
      <c r="CAR374" s="18"/>
      <c r="CAS374" s="18"/>
      <c r="CAT374" s="18"/>
      <c r="CAU374" s="18"/>
      <c r="CAV374" s="18"/>
      <c r="CAW374" s="18"/>
      <c r="CAX374" s="18"/>
      <c r="CAY374" s="18"/>
      <c r="CAZ374" s="18"/>
      <c r="CBA374" s="18"/>
      <c r="CBB374" s="18"/>
      <c r="CBC374" s="18"/>
      <c r="CBD374" s="18"/>
      <c r="CBE374" s="18"/>
      <c r="CBF374" s="18"/>
      <c r="CBG374" s="18"/>
      <c r="CBH374" s="18"/>
      <c r="CBI374" s="18"/>
      <c r="CBJ374" s="18"/>
      <c r="CBK374" s="18"/>
      <c r="CBL374" s="18"/>
      <c r="CBM374" s="18"/>
      <c r="CBN374" s="18"/>
      <c r="CBO374" s="18"/>
      <c r="CBP374" s="18"/>
      <c r="CBQ374" s="18"/>
      <c r="CBR374" s="18"/>
      <c r="CBS374" s="18"/>
      <c r="CBT374" s="18"/>
      <c r="CBU374" s="18"/>
      <c r="CBV374" s="18"/>
      <c r="CBW374" s="18"/>
      <c r="CBX374" s="18"/>
      <c r="CBY374" s="18"/>
      <c r="CBZ374" s="18"/>
      <c r="CCA374" s="18"/>
      <c r="CCB374" s="18"/>
      <c r="CCC374" s="18"/>
      <c r="CCD374" s="18"/>
      <c r="CCE374" s="18"/>
      <c r="CCF374" s="18"/>
      <c r="CCG374" s="18"/>
      <c r="CCH374" s="18"/>
      <c r="CCI374" s="18"/>
      <c r="CCJ374" s="18"/>
      <c r="CCK374" s="18"/>
      <c r="CCL374" s="18"/>
      <c r="CCM374" s="18"/>
      <c r="CCN374" s="18"/>
      <c r="CCO374" s="18"/>
      <c r="CCP374" s="18"/>
      <c r="CCQ374" s="18"/>
      <c r="CCR374" s="18"/>
      <c r="CCS374" s="18"/>
      <c r="CCT374" s="18"/>
      <c r="CCU374" s="18"/>
      <c r="CCV374" s="18"/>
      <c r="CCW374" s="18"/>
      <c r="CCX374" s="18"/>
      <c r="CCY374" s="18"/>
      <c r="CCZ374" s="18"/>
      <c r="CDA374" s="18"/>
      <c r="CDB374" s="18"/>
      <c r="CDC374" s="18"/>
      <c r="CDD374" s="18"/>
      <c r="CDE374" s="18"/>
      <c r="CDF374" s="18"/>
      <c r="CDG374" s="18"/>
      <c r="CDH374" s="18"/>
      <c r="CDI374" s="18"/>
      <c r="CDJ374" s="18"/>
      <c r="CDK374" s="18"/>
      <c r="CDL374" s="18"/>
      <c r="CDM374" s="18"/>
      <c r="CDN374" s="18"/>
      <c r="CDO374" s="18"/>
      <c r="CDP374" s="18"/>
      <c r="CDQ374" s="18"/>
      <c r="CDR374" s="18"/>
      <c r="CDS374" s="18"/>
      <c r="CDT374" s="18"/>
      <c r="CDU374" s="18"/>
      <c r="CDV374" s="18"/>
      <c r="CDW374" s="18"/>
      <c r="CDX374" s="18"/>
      <c r="CDY374" s="18"/>
      <c r="CDZ374" s="18"/>
      <c r="CEA374" s="18"/>
      <c r="CEB374" s="18"/>
      <c r="CEC374" s="18"/>
      <c r="CED374" s="18"/>
      <c r="CEE374" s="18"/>
      <c r="CEF374" s="18"/>
      <c r="CEG374" s="18"/>
      <c r="CEH374" s="18"/>
      <c r="CEI374" s="18"/>
      <c r="CEJ374" s="18"/>
      <c r="CEK374" s="18"/>
      <c r="CEL374" s="18"/>
      <c r="CEM374" s="18"/>
      <c r="CEN374" s="18"/>
      <c r="CEO374" s="18"/>
      <c r="CEP374" s="18"/>
      <c r="CEQ374" s="18"/>
      <c r="CER374" s="18"/>
      <c r="CES374" s="18"/>
      <c r="CET374" s="18"/>
      <c r="CEU374" s="18"/>
      <c r="CEV374" s="18"/>
      <c r="CEW374" s="18"/>
      <c r="CEX374" s="18"/>
      <c r="CEY374" s="18"/>
      <c r="CEZ374" s="18"/>
      <c r="CFA374" s="18"/>
      <c r="CFB374" s="18"/>
      <c r="CFC374" s="18"/>
      <c r="CFD374" s="18"/>
      <c r="CFE374" s="18"/>
      <c r="CFF374" s="18"/>
      <c r="CFG374" s="18"/>
      <c r="CFH374" s="18"/>
      <c r="CFI374" s="18"/>
      <c r="CFJ374" s="18"/>
      <c r="CFK374" s="18"/>
      <c r="CFL374" s="18"/>
      <c r="CFM374" s="18"/>
      <c r="CFN374" s="18"/>
      <c r="CFO374" s="18"/>
      <c r="CFP374" s="18"/>
      <c r="CFQ374" s="18"/>
      <c r="CFR374" s="18"/>
      <c r="CFS374" s="18"/>
      <c r="CFT374" s="18"/>
      <c r="CFU374" s="18"/>
      <c r="CFV374" s="18"/>
      <c r="CFW374" s="18"/>
      <c r="CFX374" s="18"/>
      <c r="CFY374" s="18"/>
      <c r="CFZ374" s="18"/>
      <c r="CGA374" s="18"/>
      <c r="CGB374" s="18"/>
      <c r="CGC374" s="18"/>
      <c r="CGD374" s="18"/>
      <c r="CGE374" s="18"/>
      <c r="CGF374" s="18"/>
      <c r="CGG374" s="18"/>
      <c r="CGH374" s="18"/>
      <c r="CGI374" s="18"/>
      <c r="CGJ374" s="18"/>
      <c r="CGK374" s="18"/>
      <c r="CGL374" s="18"/>
      <c r="CGM374" s="18"/>
      <c r="CGN374" s="18"/>
      <c r="CGO374" s="18"/>
      <c r="CGP374" s="18"/>
      <c r="CGQ374" s="18"/>
      <c r="CGR374" s="18"/>
      <c r="CGS374" s="18"/>
      <c r="CGT374" s="18"/>
      <c r="CGU374" s="18"/>
      <c r="CGV374" s="18"/>
      <c r="CGW374" s="18"/>
      <c r="CGX374" s="18"/>
      <c r="CGY374" s="18"/>
      <c r="CGZ374" s="18"/>
      <c r="CHA374" s="18"/>
      <c r="CHB374" s="18"/>
      <c r="CHC374" s="18"/>
      <c r="CHD374" s="18"/>
      <c r="CHE374" s="18"/>
      <c r="CHF374" s="18"/>
      <c r="CHG374" s="18"/>
      <c r="CHH374" s="18"/>
      <c r="CHI374" s="18"/>
      <c r="CHJ374" s="18"/>
      <c r="CHK374" s="18"/>
      <c r="CHL374" s="18"/>
      <c r="CHM374" s="18"/>
      <c r="CHN374" s="18"/>
      <c r="CHO374" s="18"/>
      <c r="CHP374" s="18"/>
      <c r="CHQ374" s="18"/>
      <c r="CHR374" s="18"/>
      <c r="CHS374" s="18"/>
      <c r="CHT374" s="18"/>
      <c r="CHU374" s="18"/>
      <c r="CHV374" s="18"/>
      <c r="CHW374" s="18"/>
      <c r="CHX374" s="18"/>
      <c r="CHY374" s="18"/>
      <c r="CHZ374" s="18"/>
      <c r="CIA374" s="18"/>
      <c r="CIB374" s="18"/>
      <c r="CIC374" s="18"/>
      <c r="CID374" s="18"/>
      <c r="CIE374" s="18"/>
      <c r="CIF374" s="18"/>
      <c r="CIG374" s="18"/>
      <c r="CIH374" s="18"/>
      <c r="CII374" s="18"/>
      <c r="CIJ374" s="18"/>
      <c r="CIK374" s="18"/>
      <c r="CIL374" s="18"/>
      <c r="CIM374" s="18"/>
      <c r="CIN374" s="18"/>
      <c r="CIO374" s="18"/>
      <c r="CIP374" s="18"/>
      <c r="CIQ374" s="18"/>
      <c r="CIR374" s="18"/>
      <c r="CIS374" s="18"/>
      <c r="CIT374" s="18"/>
      <c r="CIU374" s="18"/>
      <c r="CIV374" s="18"/>
      <c r="CIW374" s="18"/>
      <c r="CIX374" s="18"/>
      <c r="CIY374" s="18"/>
      <c r="CIZ374" s="18"/>
      <c r="CJA374" s="18"/>
      <c r="CJB374" s="18"/>
      <c r="CJC374" s="18"/>
      <c r="CJD374" s="18"/>
      <c r="CJE374" s="18"/>
      <c r="CJF374" s="18"/>
      <c r="CJG374" s="18"/>
      <c r="CJH374" s="18"/>
      <c r="CJI374" s="18"/>
      <c r="CJJ374" s="18"/>
      <c r="CJK374" s="18"/>
      <c r="CJL374" s="18"/>
      <c r="CJM374" s="18"/>
      <c r="CJN374" s="18"/>
      <c r="CJO374" s="18"/>
      <c r="CJP374" s="18"/>
      <c r="CJQ374" s="18"/>
      <c r="CJR374" s="18"/>
      <c r="CJS374" s="18"/>
      <c r="CJT374" s="18"/>
      <c r="CJU374" s="18"/>
      <c r="CJV374" s="18"/>
      <c r="CJW374" s="18"/>
      <c r="CJX374" s="18"/>
      <c r="CJY374" s="18"/>
      <c r="CJZ374" s="18"/>
      <c r="CKA374" s="18"/>
      <c r="CKB374" s="18"/>
      <c r="CKC374" s="18"/>
      <c r="CKD374" s="18"/>
      <c r="CKE374" s="18"/>
      <c r="CKF374" s="18"/>
      <c r="CKG374" s="18"/>
      <c r="CKH374" s="18"/>
      <c r="CKI374" s="18"/>
      <c r="CKJ374" s="18"/>
      <c r="CKK374" s="18"/>
      <c r="CKL374" s="18"/>
      <c r="CKM374" s="18"/>
      <c r="CKN374" s="18"/>
      <c r="CKO374" s="18"/>
      <c r="CKP374" s="18"/>
      <c r="CKQ374" s="18"/>
      <c r="CKR374" s="18"/>
      <c r="CKS374" s="18"/>
      <c r="CKT374" s="18"/>
      <c r="CKU374" s="18"/>
      <c r="CKV374" s="18"/>
      <c r="CKW374" s="18"/>
      <c r="CKX374" s="18"/>
      <c r="CKY374" s="18"/>
      <c r="CKZ374" s="18"/>
      <c r="CLA374" s="18"/>
      <c r="CLB374" s="18"/>
      <c r="CLC374" s="18"/>
      <c r="CLD374" s="18"/>
      <c r="CLE374" s="18"/>
      <c r="CLF374" s="18"/>
      <c r="CLG374" s="18"/>
      <c r="CLH374" s="18"/>
      <c r="CLI374" s="18"/>
      <c r="CLJ374" s="18"/>
      <c r="CLK374" s="18"/>
      <c r="CLL374" s="18"/>
      <c r="CLM374" s="18"/>
      <c r="CLN374" s="18"/>
      <c r="CLO374" s="18"/>
      <c r="CLP374" s="18"/>
      <c r="CLQ374" s="18"/>
      <c r="CLR374" s="18"/>
      <c r="CLS374" s="18"/>
      <c r="CLT374" s="18"/>
      <c r="CLU374" s="18"/>
      <c r="CLV374" s="18"/>
      <c r="CLW374" s="18"/>
      <c r="CLX374" s="18"/>
      <c r="CLY374" s="18"/>
      <c r="CLZ374" s="18"/>
      <c r="CMA374" s="18"/>
      <c r="CMB374" s="18"/>
      <c r="CMC374" s="18"/>
      <c r="CMD374" s="18"/>
      <c r="CME374" s="18"/>
      <c r="CMF374" s="18"/>
      <c r="CMG374" s="18"/>
      <c r="CMH374" s="18"/>
      <c r="CMI374" s="18"/>
      <c r="CMJ374" s="18"/>
      <c r="CMK374" s="18"/>
      <c r="CML374" s="18"/>
      <c r="CMM374" s="18"/>
      <c r="CMN374" s="18"/>
      <c r="CMO374" s="18"/>
      <c r="CMP374" s="18"/>
      <c r="CMQ374" s="18"/>
      <c r="CMR374" s="18"/>
      <c r="CMS374" s="18"/>
      <c r="CMT374" s="18"/>
      <c r="CMU374" s="18"/>
      <c r="CMV374" s="18"/>
      <c r="CMW374" s="18"/>
      <c r="CMX374" s="18"/>
      <c r="CMY374" s="18"/>
      <c r="CMZ374" s="18"/>
      <c r="CNA374" s="18"/>
      <c r="CNB374" s="18"/>
      <c r="CNC374" s="18"/>
      <c r="CND374" s="18"/>
      <c r="CNE374" s="18"/>
      <c r="CNF374" s="18"/>
      <c r="CNG374" s="18"/>
      <c r="CNH374" s="18"/>
      <c r="CNI374" s="18"/>
      <c r="CNJ374" s="18"/>
      <c r="CNK374" s="18"/>
      <c r="CNL374" s="18"/>
      <c r="CNM374" s="18"/>
      <c r="CNN374" s="18"/>
      <c r="CNO374" s="18"/>
      <c r="CNP374" s="18"/>
      <c r="CNQ374" s="18"/>
      <c r="CNR374" s="18"/>
      <c r="CNS374" s="18"/>
      <c r="CNT374" s="18"/>
      <c r="CNU374" s="18"/>
      <c r="CNV374" s="18"/>
      <c r="CNW374" s="18"/>
      <c r="CNX374" s="18"/>
      <c r="CNY374" s="18"/>
      <c r="CNZ374" s="18"/>
      <c r="COA374" s="18"/>
      <c r="COB374" s="18"/>
      <c r="COC374" s="18"/>
      <c r="COD374" s="18"/>
      <c r="COE374" s="18"/>
      <c r="COF374" s="18"/>
      <c r="COG374" s="18"/>
      <c r="COH374" s="18"/>
      <c r="COI374" s="18"/>
      <c r="COJ374" s="18"/>
      <c r="COK374" s="18"/>
      <c r="COL374" s="18"/>
      <c r="COM374" s="18"/>
      <c r="CON374" s="18"/>
      <c r="COO374" s="18"/>
      <c r="COP374" s="18"/>
      <c r="COQ374" s="18"/>
      <c r="COR374" s="18"/>
      <c r="COS374" s="18"/>
      <c r="COT374" s="18"/>
      <c r="COU374" s="18"/>
      <c r="COV374" s="18"/>
      <c r="COW374" s="18"/>
      <c r="COX374" s="18"/>
      <c r="COY374" s="18"/>
      <c r="COZ374" s="18"/>
      <c r="CPA374" s="18"/>
      <c r="CPB374" s="18"/>
      <c r="CPC374" s="18"/>
      <c r="CPD374" s="18"/>
      <c r="CPE374" s="18"/>
      <c r="CPF374" s="18"/>
      <c r="CPG374" s="18"/>
      <c r="CPH374" s="18"/>
      <c r="CPI374" s="18"/>
      <c r="CPJ374" s="18"/>
      <c r="CPK374" s="18"/>
      <c r="CPL374" s="18"/>
      <c r="CPM374" s="18"/>
      <c r="CPN374" s="18"/>
      <c r="CPO374" s="18"/>
      <c r="CPP374" s="18"/>
      <c r="CPQ374" s="18"/>
      <c r="CPR374" s="18"/>
      <c r="CPS374" s="18"/>
      <c r="CPT374" s="18"/>
      <c r="CPU374" s="18"/>
      <c r="CPV374" s="18"/>
      <c r="CPW374" s="18"/>
      <c r="CPX374" s="18"/>
      <c r="CPY374" s="18"/>
      <c r="CPZ374" s="18"/>
      <c r="CQA374" s="18"/>
      <c r="CQB374" s="18"/>
      <c r="CQC374" s="18"/>
      <c r="CQD374" s="18"/>
      <c r="CQE374" s="18"/>
      <c r="CQF374" s="18"/>
      <c r="CQG374" s="18"/>
      <c r="CQH374" s="18"/>
      <c r="CQI374" s="18"/>
      <c r="CQJ374" s="18"/>
      <c r="CQK374" s="18"/>
      <c r="CQL374" s="18"/>
      <c r="CQM374" s="18"/>
      <c r="CQN374" s="18"/>
      <c r="CQO374" s="18"/>
      <c r="CQP374" s="18"/>
      <c r="CQQ374" s="18"/>
      <c r="CQR374" s="18"/>
      <c r="CQS374" s="18"/>
      <c r="CQT374" s="18"/>
      <c r="CQU374" s="18"/>
      <c r="CQV374" s="18"/>
      <c r="CQW374" s="18"/>
      <c r="CQX374" s="18"/>
      <c r="CQY374" s="18"/>
      <c r="CQZ374" s="18"/>
      <c r="CRA374" s="18"/>
      <c r="CRB374" s="18"/>
      <c r="CRC374" s="18"/>
      <c r="CRD374" s="18"/>
      <c r="CRE374" s="18"/>
      <c r="CRF374" s="18"/>
      <c r="CRG374" s="18"/>
      <c r="CRH374" s="18"/>
      <c r="CRI374" s="18"/>
      <c r="CRJ374" s="18"/>
      <c r="CRK374" s="18"/>
      <c r="CRL374" s="18"/>
      <c r="CRM374" s="18"/>
      <c r="CRN374" s="18"/>
      <c r="CRO374" s="18"/>
      <c r="CRP374" s="18"/>
      <c r="CRQ374" s="18"/>
      <c r="CRR374" s="18"/>
      <c r="CRS374" s="18"/>
      <c r="CRT374" s="18"/>
      <c r="CRU374" s="18"/>
      <c r="CRV374" s="18"/>
      <c r="CRW374" s="18"/>
      <c r="CRX374" s="18"/>
      <c r="CRY374" s="18"/>
      <c r="CRZ374" s="18"/>
      <c r="CSA374" s="18"/>
      <c r="CSB374" s="18"/>
      <c r="CSC374" s="18"/>
      <c r="CSD374" s="18"/>
      <c r="CSE374" s="18"/>
      <c r="CSF374" s="18"/>
      <c r="CSG374" s="18"/>
      <c r="CSH374" s="18"/>
      <c r="CSI374" s="18"/>
      <c r="CSJ374" s="18"/>
      <c r="CSK374" s="18"/>
      <c r="CSL374" s="18"/>
      <c r="CSM374" s="18"/>
      <c r="CSN374" s="18"/>
      <c r="CSO374" s="18"/>
      <c r="CSP374" s="18"/>
      <c r="CSQ374" s="18"/>
      <c r="CSR374" s="18"/>
      <c r="CSS374" s="18"/>
      <c r="CST374" s="18"/>
      <c r="CSU374" s="18"/>
      <c r="CSV374" s="18"/>
      <c r="CSW374" s="18"/>
      <c r="CSX374" s="18"/>
      <c r="CSY374" s="18"/>
      <c r="CSZ374" s="18"/>
      <c r="CTA374" s="18"/>
      <c r="CTB374" s="18"/>
      <c r="CTC374" s="18"/>
      <c r="CTD374" s="18"/>
      <c r="CTE374" s="18"/>
      <c r="CTF374" s="18"/>
      <c r="CTG374" s="18"/>
      <c r="CTH374" s="18"/>
      <c r="CTI374" s="18"/>
      <c r="CTJ374" s="18"/>
      <c r="CTK374" s="18"/>
      <c r="CTL374" s="18"/>
      <c r="CTM374" s="18"/>
      <c r="CTN374" s="18"/>
      <c r="CTO374" s="18"/>
      <c r="CTP374" s="18"/>
      <c r="CTQ374" s="18"/>
      <c r="CTR374" s="18"/>
      <c r="CTS374" s="18"/>
      <c r="CTT374" s="18"/>
      <c r="CTU374" s="18"/>
      <c r="CTV374" s="18"/>
      <c r="CTW374" s="18"/>
      <c r="CTX374" s="18"/>
      <c r="CTY374" s="18"/>
      <c r="CTZ374" s="18"/>
      <c r="CUA374" s="18"/>
      <c r="CUB374" s="18"/>
      <c r="CUC374" s="18"/>
      <c r="CUD374" s="18"/>
      <c r="CUE374" s="18"/>
      <c r="CUF374" s="18"/>
      <c r="CUG374" s="18"/>
      <c r="CUH374" s="18"/>
      <c r="CUI374" s="18"/>
      <c r="CUJ374" s="18"/>
      <c r="CUK374" s="18"/>
      <c r="CUL374" s="18"/>
      <c r="CUM374" s="18"/>
      <c r="CUN374" s="18"/>
      <c r="CUO374" s="18"/>
      <c r="CUP374" s="18"/>
      <c r="CUQ374" s="18"/>
      <c r="CUR374" s="18"/>
      <c r="CUS374" s="18"/>
      <c r="CUT374" s="18"/>
      <c r="CUU374" s="18"/>
      <c r="CUV374" s="18"/>
      <c r="CUW374" s="18"/>
      <c r="CUX374" s="18"/>
      <c r="CUY374" s="18"/>
      <c r="CUZ374" s="18"/>
      <c r="CVA374" s="18"/>
      <c r="CVB374" s="18"/>
      <c r="CVC374" s="18"/>
      <c r="CVD374" s="18"/>
      <c r="CVE374" s="18"/>
      <c r="CVF374" s="18"/>
      <c r="CVG374" s="18"/>
      <c r="CVH374" s="18"/>
      <c r="CVI374" s="18"/>
      <c r="CVJ374" s="18"/>
      <c r="CVK374" s="18"/>
      <c r="CVL374" s="18"/>
      <c r="CVM374" s="18"/>
      <c r="CVN374" s="18"/>
      <c r="CVO374" s="18"/>
      <c r="CVP374" s="18"/>
      <c r="CVQ374" s="18"/>
      <c r="CVR374" s="18"/>
      <c r="CVS374" s="18"/>
      <c r="CVT374" s="18"/>
      <c r="CVU374" s="18"/>
      <c r="CVV374" s="18"/>
      <c r="CVW374" s="18"/>
      <c r="CVX374" s="18"/>
      <c r="CVY374" s="18"/>
      <c r="CVZ374" s="18"/>
      <c r="CWA374" s="18"/>
      <c r="CWB374" s="18"/>
      <c r="CWC374" s="18"/>
      <c r="CWD374" s="18"/>
      <c r="CWE374" s="18"/>
      <c r="CWF374" s="18"/>
      <c r="CWG374" s="18"/>
      <c r="CWH374" s="18"/>
      <c r="CWI374" s="18"/>
      <c r="CWJ374" s="18"/>
      <c r="CWK374" s="18"/>
      <c r="CWL374" s="18"/>
      <c r="CWM374" s="18"/>
      <c r="CWN374" s="18"/>
      <c r="CWO374" s="18"/>
      <c r="CWP374" s="18"/>
      <c r="CWQ374" s="18"/>
      <c r="CWR374" s="18"/>
      <c r="CWS374" s="18"/>
      <c r="CWT374" s="18"/>
      <c r="CWU374" s="18"/>
      <c r="CWV374" s="18"/>
      <c r="CWW374" s="18"/>
      <c r="CWX374" s="18"/>
      <c r="CWY374" s="18"/>
      <c r="CWZ374" s="18"/>
      <c r="CXA374" s="18"/>
      <c r="CXB374" s="18"/>
      <c r="CXC374" s="18"/>
      <c r="CXD374" s="18"/>
      <c r="CXE374" s="18"/>
      <c r="CXF374" s="18"/>
      <c r="CXG374" s="18"/>
      <c r="CXH374" s="18"/>
      <c r="CXI374" s="18"/>
      <c r="CXJ374" s="18"/>
      <c r="CXK374" s="18"/>
      <c r="CXL374" s="18"/>
      <c r="CXM374" s="18"/>
      <c r="CXN374" s="18"/>
      <c r="CXO374" s="18"/>
      <c r="CXP374" s="18"/>
      <c r="CXQ374" s="18"/>
      <c r="CXR374" s="18"/>
      <c r="CXS374" s="18"/>
      <c r="CXT374" s="18"/>
      <c r="CXU374" s="18"/>
      <c r="CXV374" s="18"/>
      <c r="CXW374" s="18"/>
      <c r="CXX374" s="18"/>
      <c r="CXY374" s="18"/>
      <c r="CXZ374" s="18"/>
      <c r="CYA374" s="18"/>
      <c r="CYB374" s="18"/>
      <c r="CYC374" s="18"/>
      <c r="CYD374" s="18"/>
      <c r="CYE374" s="18"/>
      <c r="CYF374" s="18"/>
      <c r="CYG374" s="18"/>
      <c r="CYH374" s="18"/>
      <c r="CYI374" s="18"/>
      <c r="CYJ374" s="18"/>
      <c r="CYK374" s="18"/>
      <c r="CYL374" s="18"/>
      <c r="CYM374" s="18"/>
      <c r="CYN374" s="18"/>
      <c r="CYO374" s="18"/>
      <c r="CYP374" s="18"/>
      <c r="CYQ374" s="18"/>
      <c r="CYR374" s="18"/>
      <c r="CYS374" s="18"/>
      <c r="CYT374" s="18"/>
      <c r="CYU374" s="18"/>
      <c r="CYV374" s="18"/>
      <c r="CYW374" s="18"/>
      <c r="CYX374" s="18"/>
      <c r="CYY374" s="18"/>
      <c r="CYZ374" s="18"/>
      <c r="CZA374" s="18"/>
      <c r="CZB374" s="18"/>
      <c r="CZC374" s="18"/>
      <c r="CZD374" s="18"/>
      <c r="CZE374" s="18"/>
      <c r="CZF374" s="18"/>
      <c r="CZG374" s="18"/>
      <c r="CZH374" s="18"/>
      <c r="CZI374" s="18"/>
      <c r="CZJ374" s="18"/>
      <c r="CZK374" s="18"/>
      <c r="CZL374" s="18"/>
      <c r="CZM374" s="18"/>
      <c r="CZN374" s="18"/>
      <c r="CZO374" s="18"/>
      <c r="CZP374" s="18"/>
      <c r="CZQ374" s="18"/>
      <c r="CZR374" s="18"/>
      <c r="CZS374" s="18"/>
      <c r="CZT374" s="18"/>
      <c r="CZU374" s="18"/>
      <c r="CZV374" s="18"/>
      <c r="CZW374" s="18"/>
      <c r="CZX374" s="18"/>
      <c r="CZY374" s="18"/>
      <c r="CZZ374" s="18"/>
      <c r="DAA374" s="18"/>
      <c r="DAB374" s="18"/>
      <c r="DAC374" s="18"/>
      <c r="DAD374" s="18"/>
      <c r="DAE374" s="18"/>
      <c r="DAF374" s="18"/>
      <c r="DAG374" s="18"/>
      <c r="DAH374" s="18"/>
      <c r="DAI374" s="18"/>
      <c r="DAJ374" s="18"/>
      <c r="DAK374" s="18"/>
      <c r="DAL374" s="18"/>
      <c r="DAM374" s="18"/>
      <c r="DAN374" s="18"/>
      <c r="DAO374" s="18"/>
      <c r="DAP374" s="18"/>
      <c r="DAQ374" s="18"/>
      <c r="DAR374" s="18"/>
      <c r="DAS374" s="18"/>
      <c r="DAT374" s="18"/>
      <c r="DAU374" s="18"/>
      <c r="DAV374" s="18"/>
      <c r="DAW374" s="18"/>
      <c r="DAX374" s="18"/>
      <c r="DAY374" s="18"/>
      <c r="DAZ374" s="18"/>
      <c r="DBA374" s="18"/>
      <c r="DBB374" s="18"/>
      <c r="DBC374" s="18"/>
      <c r="DBD374" s="18"/>
      <c r="DBE374" s="18"/>
      <c r="DBF374" s="18"/>
      <c r="DBG374" s="18"/>
      <c r="DBH374" s="18"/>
      <c r="DBI374" s="18"/>
      <c r="DBJ374" s="18"/>
      <c r="DBK374" s="18"/>
      <c r="DBL374" s="18"/>
      <c r="DBM374" s="18"/>
      <c r="DBN374" s="18"/>
      <c r="DBO374" s="18"/>
      <c r="DBP374" s="18"/>
      <c r="DBQ374" s="18"/>
      <c r="DBR374" s="18"/>
      <c r="DBS374" s="18"/>
      <c r="DBT374" s="18"/>
      <c r="DBU374" s="18"/>
      <c r="DBV374" s="18"/>
      <c r="DBW374" s="18"/>
      <c r="DBX374" s="18"/>
      <c r="DBY374" s="18"/>
      <c r="DBZ374" s="18"/>
      <c r="DCA374" s="18"/>
      <c r="DCB374" s="18"/>
      <c r="DCC374" s="18"/>
      <c r="DCD374" s="18"/>
      <c r="DCE374" s="18"/>
      <c r="DCF374" s="18"/>
      <c r="DCG374" s="18"/>
      <c r="DCH374" s="18"/>
      <c r="DCI374" s="18"/>
      <c r="DCJ374" s="18"/>
      <c r="DCK374" s="18"/>
      <c r="DCL374" s="18"/>
      <c r="DCM374" s="18"/>
      <c r="DCN374" s="18"/>
      <c r="DCO374" s="18"/>
      <c r="DCP374" s="18"/>
      <c r="DCQ374" s="18"/>
      <c r="DCR374" s="18"/>
      <c r="DCS374" s="18"/>
      <c r="DCT374" s="18"/>
      <c r="DCU374" s="18"/>
      <c r="DCV374" s="18"/>
      <c r="DCW374" s="18"/>
      <c r="DCX374" s="18"/>
      <c r="DCY374" s="18"/>
      <c r="DCZ374" s="18"/>
      <c r="DDA374" s="18"/>
      <c r="DDB374" s="18"/>
      <c r="DDC374" s="18"/>
      <c r="DDD374" s="18"/>
      <c r="DDE374" s="18"/>
      <c r="DDF374" s="18"/>
      <c r="DDG374" s="18"/>
      <c r="DDH374" s="18"/>
      <c r="DDI374" s="18"/>
      <c r="DDJ374" s="18"/>
      <c r="DDK374" s="18"/>
      <c r="DDL374" s="18"/>
      <c r="DDM374" s="18"/>
      <c r="DDN374" s="18"/>
      <c r="DDO374" s="18"/>
      <c r="DDP374" s="18"/>
      <c r="DDQ374" s="18"/>
      <c r="DDR374" s="18"/>
      <c r="DDS374" s="18"/>
      <c r="DDT374" s="18"/>
      <c r="DDU374" s="18"/>
      <c r="DDV374" s="18"/>
      <c r="DDW374" s="18"/>
      <c r="DDX374" s="18"/>
      <c r="DDY374" s="18"/>
      <c r="DDZ374" s="18"/>
      <c r="DEA374" s="18"/>
      <c r="DEB374" s="18"/>
      <c r="DEC374" s="18"/>
      <c r="DED374" s="18"/>
      <c r="DEE374" s="18"/>
      <c r="DEF374" s="18"/>
      <c r="DEG374" s="18"/>
      <c r="DEH374" s="18"/>
      <c r="DEI374" s="18"/>
      <c r="DEJ374" s="18"/>
      <c r="DEK374" s="18"/>
      <c r="DEL374" s="18"/>
      <c r="DEM374" s="18"/>
      <c r="DEN374" s="18"/>
      <c r="DEO374" s="18"/>
      <c r="DEP374" s="18"/>
      <c r="DEQ374" s="18"/>
      <c r="DER374" s="18"/>
      <c r="DES374" s="18"/>
      <c r="DET374" s="18"/>
      <c r="DEU374" s="18"/>
      <c r="DEV374" s="18"/>
      <c r="DEW374" s="18"/>
      <c r="DEX374" s="18"/>
      <c r="DEY374" s="18"/>
      <c r="DEZ374" s="18"/>
      <c r="DFA374" s="18"/>
      <c r="DFB374" s="18"/>
      <c r="DFC374" s="18"/>
      <c r="DFD374" s="18"/>
      <c r="DFE374" s="18"/>
      <c r="DFF374" s="18"/>
      <c r="DFG374" s="18"/>
      <c r="DFH374" s="18"/>
      <c r="DFI374" s="18"/>
      <c r="DFJ374" s="18"/>
      <c r="DFK374" s="18"/>
      <c r="DFL374" s="18"/>
      <c r="DFM374" s="18"/>
      <c r="DFN374" s="18"/>
      <c r="DFO374" s="18"/>
      <c r="DFP374" s="18"/>
      <c r="DFQ374" s="18"/>
      <c r="DFR374" s="18"/>
      <c r="DFS374" s="18"/>
      <c r="DFT374" s="18"/>
      <c r="DFU374" s="18"/>
      <c r="DFV374" s="18"/>
      <c r="DFW374" s="18"/>
      <c r="DFX374" s="18"/>
      <c r="DFY374" s="18"/>
      <c r="DFZ374" s="18"/>
      <c r="DGA374" s="18"/>
      <c r="DGB374" s="18"/>
      <c r="DGC374" s="18"/>
      <c r="DGD374" s="18"/>
      <c r="DGE374" s="18"/>
      <c r="DGF374" s="18"/>
      <c r="DGG374" s="18"/>
      <c r="DGH374" s="18"/>
      <c r="DGI374" s="18"/>
      <c r="DGJ374" s="18"/>
      <c r="DGK374" s="18"/>
      <c r="DGL374" s="18"/>
      <c r="DGM374" s="18"/>
      <c r="DGN374" s="18"/>
      <c r="DGO374" s="18"/>
      <c r="DGP374" s="18"/>
      <c r="DGQ374" s="18"/>
      <c r="DGR374" s="18"/>
      <c r="DGS374" s="18"/>
      <c r="DGT374" s="18"/>
      <c r="DGU374" s="18"/>
      <c r="DGV374" s="18"/>
      <c r="DGW374" s="18"/>
      <c r="DGX374" s="18"/>
      <c r="DGY374" s="18"/>
      <c r="DGZ374" s="18"/>
      <c r="DHA374" s="18"/>
      <c r="DHB374" s="18"/>
      <c r="DHC374" s="18"/>
      <c r="DHD374" s="18"/>
      <c r="DHE374" s="18"/>
      <c r="DHF374" s="18"/>
      <c r="DHG374" s="18"/>
      <c r="DHH374" s="18"/>
      <c r="DHI374" s="18"/>
      <c r="DHJ374" s="18"/>
      <c r="DHK374" s="18"/>
      <c r="DHL374" s="18"/>
      <c r="DHM374" s="18"/>
      <c r="DHN374" s="18"/>
      <c r="DHO374" s="18"/>
      <c r="DHP374" s="18"/>
      <c r="DHQ374" s="18"/>
      <c r="DHR374" s="18"/>
      <c r="DHS374" s="18"/>
      <c r="DHT374" s="18"/>
      <c r="DHU374" s="18"/>
      <c r="DHV374" s="18"/>
      <c r="DHW374" s="18"/>
      <c r="DHX374" s="18"/>
      <c r="DHY374" s="18"/>
      <c r="DHZ374" s="18"/>
      <c r="DIA374" s="18"/>
      <c r="DIB374" s="18"/>
      <c r="DIC374" s="18"/>
      <c r="DID374" s="18"/>
      <c r="DIE374" s="18"/>
      <c r="DIF374" s="18"/>
      <c r="DIG374" s="18"/>
      <c r="DIH374" s="18"/>
      <c r="DII374" s="18"/>
      <c r="DIJ374" s="18"/>
      <c r="DIK374" s="18"/>
      <c r="DIL374" s="18"/>
      <c r="DIM374" s="18"/>
      <c r="DIN374" s="18"/>
      <c r="DIO374" s="18"/>
      <c r="DIP374" s="18"/>
      <c r="DIQ374" s="18"/>
      <c r="DIR374" s="18"/>
      <c r="DIS374" s="18"/>
      <c r="DIT374" s="18"/>
      <c r="DIU374" s="18"/>
      <c r="DIV374" s="18"/>
      <c r="DIW374" s="18"/>
      <c r="DIX374" s="18"/>
      <c r="DIY374" s="18"/>
      <c r="DIZ374" s="18"/>
      <c r="DJA374" s="18"/>
      <c r="DJB374" s="18"/>
      <c r="DJC374" s="18"/>
      <c r="DJD374" s="18"/>
      <c r="DJE374" s="18"/>
      <c r="DJF374" s="18"/>
      <c r="DJG374" s="18"/>
      <c r="DJH374" s="18"/>
      <c r="DJI374" s="18"/>
      <c r="DJJ374" s="18"/>
      <c r="DJK374" s="18"/>
      <c r="DJL374" s="18"/>
      <c r="DJM374" s="18"/>
      <c r="DJN374" s="18"/>
      <c r="DJO374" s="18"/>
      <c r="DJP374" s="18"/>
      <c r="DJQ374" s="18"/>
      <c r="DJR374" s="18"/>
      <c r="DJS374" s="18"/>
      <c r="DJT374" s="18"/>
      <c r="DJU374" s="18"/>
      <c r="DJV374" s="18"/>
      <c r="DJW374" s="18"/>
      <c r="DJX374" s="18"/>
      <c r="DJY374" s="18"/>
      <c r="DJZ374" s="18"/>
      <c r="DKA374" s="18"/>
      <c r="DKB374" s="18"/>
      <c r="DKC374" s="18"/>
      <c r="DKD374" s="18"/>
      <c r="DKE374" s="18"/>
      <c r="DKF374" s="18"/>
      <c r="DKG374" s="18"/>
      <c r="DKH374" s="18"/>
      <c r="DKI374" s="18"/>
      <c r="DKJ374" s="18"/>
      <c r="DKK374" s="18"/>
      <c r="DKL374" s="18"/>
      <c r="DKM374" s="18"/>
      <c r="DKN374" s="18"/>
      <c r="DKO374" s="18"/>
      <c r="DKP374" s="18"/>
      <c r="DKQ374" s="18"/>
      <c r="DKR374" s="18"/>
      <c r="DKS374" s="18"/>
      <c r="DKT374" s="18"/>
      <c r="DKU374" s="18"/>
      <c r="DKV374" s="18"/>
      <c r="DKW374" s="18"/>
      <c r="DKX374" s="18"/>
      <c r="DKY374" s="18"/>
      <c r="DKZ374" s="18"/>
      <c r="DLA374" s="18"/>
      <c r="DLB374" s="18"/>
      <c r="DLC374" s="18"/>
      <c r="DLD374" s="18"/>
      <c r="DLE374" s="18"/>
      <c r="DLF374" s="18"/>
      <c r="DLG374" s="18"/>
      <c r="DLH374" s="18"/>
      <c r="DLI374" s="18"/>
      <c r="DLJ374" s="18"/>
      <c r="DLK374" s="18"/>
      <c r="DLL374" s="18"/>
      <c r="DLM374" s="18"/>
      <c r="DLN374" s="18"/>
      <c r="DLO374" s="18"/>
      <c r="DLP374" s="18"/>
      <c r="DLQ374" s="18"/>
      <c r="DLR374" s="18"/>
      <c r="DLS374" s="18"/>
      <c r="DLT374" s="18"/>
      <c r="DLU374" s="18"/>
      <c r="DLV374" s="18"/>
      <c r="DLW374" s="18"/>
      <c r="DLX374" s="18"/>
      <c r="DLY374" s="18"/>
      <c r="DLZ374" s="18"/>
      <c r="DMA374" s="18"/>
      <c r="DMB374" s="18"/>
      <c r="DMC374" s="18"/>
      <c r="DMD374" s="18"/>
      <c r="DME374" s="18"/>
      <c r="DMF374" s="18"/>
      <c r="DMG374" s="18"/>
      <c r="DMH374" s="18"/>
      <c r="DMI374" s="18"/>
      <c r="DMJ374" s="18"/>
      <c r="DMK374" s="18"/>
      <c r="DML374" s="18"/>
      <c r="DMM374" s="18"/>
      <c r="DMN374" s="18"/>
      <c r="DMO374" s="18"/>
      <c r="DMP374" s="18"/>
      <c r="DMQ374" s="18"/>
      <c r="DMR374" s="18"/>
      <c r="DMS374" s="18"/>
      <c r="DMT374" s="18"/>
      <c r="DMU374" s="18"/>
      <c r="DMV374" s="18"/>
      <c r="DMW374" s="18"/>
      <c r="DMX374" s="18"/>
      <c r="DMY374" s="18"/>
      <c r="DMZ374" s="18"/>
      <c r="DNA374" s="18"/>
      <c r="DNB374" s="18"/>
      <c r="DNC374" s="18"/>
      <c r="DND374" s="18"/>
      <c r="DNE374" s="18"/>
      <c r="DNF374" s="18"/>
      <c r="DNG374" s="18"/>
      <c r="DNH374" s="18"/>
      <c r="DNI374" s="18"/>
      <c r="DNJ374" s="18"/>
      <c r="DNK374" s="18"/>
      <c r="DNL374" s="18"/>
      <c r="DNM374" s="18"/>
      <c r="DNN374" s="18"/>
      <c r="DNO374" s="18"/>
      <c r="DNP374" s="18"/>
      <c r="DNQ374" s="18"/>
      <c r="DNR374" s="18"/>
      <c r="DNS374" s="18"/>
      <c r="DNT374" s="18"/>
      <c r="DNU374" s="18"/>
      <c r="DNV374" s="18"/>
      <c r="DNW374" s="18"/>
      <c r="DNX374" s="18"/>
      <c r="DNY374" s="18"/>
      <c r="DNZ374" s="18"/>
      <c r="DOA374" s="18"/>
      <c r="DOB374" s="18"/>
      <c r="DOC374" s="18"/>
      <c r="DOD374" s="18"/>
      <c r="DOE374" s="18"/>
      <c r="DOF374" s="18"/>
      <c r="DOG374" s="18"/>
      <c r="DOH374" s="18"/>
      <c r="DOI374" s="18"/>
      <c r="DOJ374" s="18"/>
      <c r="DOK374" s="18"/>
      <c r="DOL374" s="18"/>
      <c r="DOM374" s="18"/>
      <c r="DON374" s="18"/>
      <c r="DOO374" s="18"/>
      <c r="DOP374" s="18"/>
      <c r="DOQ374" s="18"/>
      <c r="DOR374" s="18"/>
      <c r="DOS374" s="18"/>
      <c r="DOT374" s="18"/>
      <c r="DOU374" s="18"/>
      <c r="DOV374" s="18"/>
      <c r="DOW374" s="18"/>
      <c r="DOX374" s="18"/>
      <c r="DOY374" s="18"/>
      <c r="DOZ374" s="18"/>
      <c r="DPA374" s="18"/>
      <c r="DPB374" s="18"/>
      <c r="DPC374" s="18"/>
      <c r="DPD374" s="18"/>
      <c r="DPE374" s="18"/>
      <c r="DPF374" s="18"/>
      <c r="DPG374" s="18"/>
      <c r="DPH374" s="18"/>
      <c r="DPI374" s="18"/>
      <c r="DPJ374" s="18"/>
      <c r="DPK374" s="18"/>
      <c r="DPL374" s="18"/>
      <c r="DPM374" s="18"/>
      <c r="DPN374" s="18"/>
      <c r="DPO374" s="18"/>
      <c r="DPP374" s="18"/>
      <c r="DPQ374" s="18"/>
      <c r="DPR374" s="18"/>
      <c r="DPS374" s="18"/>
      <c r="DPT374" s="18"/>
      <c r="DPU374" s="18"/>
      <c r="DPV374" s="18"/>
      <c r="DPW374" s="18"/>
      <c r="DPX374" s="18"/>
      <c r="DPY374" s="18"/>
      <c r="DPZ374" s="18"/>
      <c r="DQA374" s="18"/>
      <c r="DQB374" s="18"/>
      <c r="DQC374" s="18"/>
      <c r="DQD374" s="18"/>
      <c r="DQE374" s="18"/>
      <c r="DQF374" s="18"/>
      <c r="DQG374" s="18"/>
      <c r="DQH374" s="18"/>
      <c r="DQI374" s="18"/>
      <c r="DQJ374" s="18"/>
      <c r="DQK374" s="18"/>
      <c r="DQL374" s="18"/>
      <c r="DQM374" s="18"/>
      <c r="DQN374" s="18"/>
      <c r="DQO374" s="18"/>
      <c r="DQP374" s="18"/>
      <c r="DQQ374" s="18"/>
      <c r="DQR374" s="18"/>
      <c r="DQS374" s="18"/>
      <c r="DQT374" s="18"/>
      <c r="DQU374" s="18"/>
      <c r="DQV374" s="18"/>
      <c r="DQW374" s="18"/>
      <c r="DQX374" s="18"/>
      <c r="DQY374" s="18"/>
      <c r="DQZ374" s="18"/>
      <c r="DRA374" s="18"/>
      <c r="DRB374" s="18"/>
      <c r="DRC374" s="18"/>
      <c r="DRD374" s="18"/>
      <c r="DRE374" s="18"/>
      <c r="DRF374" s="18"/>
      <c r="DRG374" s="18"/>
      <c r="DRH374" s="18"/>
      <c r="DRI374" s="18"/>
      <c r="DRJ374" s="18"/>
      <c r="DRK374" s="18"/>
      <c r="DRL374" s="18"/>
      <c r="DRM374" s="18"/>
      <c r="DRN374" s="18"/>
      <c r="DRO374" s="18"/>
      <c r="DRP374" s="18"/>
      <c r="DRQ374" s="18"/>
      <c r="DRR374" s="18"/>
      <c r="DRS374" s="18"/>
      <c r="DRT374" s="18"/>
      <c r="DRU374" s="18"/>
      <c r="DRV374" s="18"/>
      <c r="DRW374" s="18"/>
      <c r="DRX374" s="18"/>
      <c r="DRY374" s="18"/>
      <c r="DRZ374" s="18"/>
      <c r="DSA374" s="18"/>
      <c r="DSB374" s="18"/>
      <c r="DSC374" s="18"/>
      <c r="DSD374" s="18"/>
      <c r="DSE374" s="18"/>
      <c r="DSF374" s="18"/>
      <c r="DSG374" s="18"/>
      <c r="DSH374" s="18"/>
      <c r="DSI374" s="18"/>
      <c r="DSJ374" s="18"/>
      <c r="DSK374" s="18"/>
      <c r="DSL374" s="18"/>
      <c r="DSM374" s="18"/>
      <c r="DSN374" s="18"/>
      <c r="DSO374" s="18"/>
      <c r="DSP374" s="18"/>
      <c r="DSQ374" s="18"/>
      <c r="DSR374" s="18"/>
      <c r="DSS374" s="18"/>
      <c r="DST374" s="18"/>
      <c r="DSU374" s="18"/>
      <c r="DSV374" s="18"/>
      <c r="DSW374" s="18"/>
      <c r="DSX374" s="18"/>
      <c r="DSY374" s="18"/>
      <c r="DSZ374" s="18"/>
      <c r="DTA374" s="18"/>
      <c r="DTB374" s="18"/>
      <c r="DTC374" s="18"/>
      <c r="DTD374" s="18"/>
      <c r="DTE374" s="18"/>
      <c r="DTF374" s="18"/>
      <c r="DTG374" s="18"/>
      <c r="DTH374" s="18"/>
      <c r="DTI374" s="18"/>
      <c r="DTJ374" s="18"/>
      <c r="DTK374" s="18"/>
      <c r="DTL374" s="18"/>
      <c r="DTM374" s="18"/>
      <c r="DTN374" s="18"/>
      <c r="DTO374" s="18"/>
      <c r="DTP374" s="18"/>
      <c r="DTQ374" s="18"/>
      <c r="DTR374" s="18"/>
      <c r="DTS374" s="18"/>
      <c r="DTT374" s="18"/>
      <c r="DTU374" s="18"/>
      <c r="DTV374" s="18"/>
      <c r="DTW374" s="18"/>
      <c r="DTX374" s="18"/>
      <c r="DTY374" s="18"/>
      <c r="DTZ374" s="18"/>
      <c r="DUA374" s="18"/>
      <c r="DUB374" s="18"/>
      <c r="DUC374" s="18"/>
      <c r="DUD374" s="18"/>
      <c r="DUE374" s="18"/>
      <c r="DUF374" s="18"/>
      <c r="DUG374" s="18"/>
      <c r="DUH374" s="18"/>
      <c r="DUI374" s="18"/>
      <c r="DUJ374" s="18"/>
      <c r="DUK374" s="18"/>
      <c r="DUL374" s="18"/>
      <c r="DUM374" s="18"/>
      <c r="DUN374" s="18"/>
      <c r="DUO374" s="18"/>
      <c r="DUP374" s="18"/>
      <c r="DUQ374" s="18"/>
      <c r="DUR374" s="18"/>
      <c r="DUS374" s="18"/>
      <c r="DUT374" s="18"/>
      <c r="DUU374" s="18"/>
      <c r="DUV374" s="18"/>
      <c r="DUW374" s="18"/>
      <c r="DUX374" s="18"/>
      <c r="DUY374" s="18"/>
      <c r="DUZ374" s="18"/>
      <c r="DVA374" s="18"/>
      <c r="DVB374" s="18"/>
      <c r="DVC374" s="18"/>
      <c r="DVD374" s="18"/>
      <c r="DVE374" s="18"/>
      <c r="DVF374" s="18"/>
      <c r="DVG374" s="18"/>
      <c r="DVH374" s="18"/>
      <c r="DVI374" s="18"/>
      <c r="DVJ374" s="18"/>
      <c r="DVK374" s="18"/>
      <c r="DVL374" s="18"/>
      <c r="DVM374" s="18"/>
      <c r="DVN374" s="18"/>
      <c r="DVO374" s="18"/>
      <c r="DVP374" s="18"/>
      <c r="DVQ374" s="18"/>
      <c r="DVR374" s="18"/>
      <c r="DVS374" s="18"/>
      <c r="DVT374" s="18"/>
      <c r="DVU374" s="18"/>
      <c r="DVV374" s="18"/>
      <c r="DVW374" s="18"/>
      <c r="DVX374" s="18"/>
      <c r="DVY374" s="18"/>
      <c r="DVZ374" s="18"/>
      <c r="DWA374" s="18"/>
      <c r="DWB374" s="18"/>
      <c r="DWC374" s="18"/>
      <c r="DWD374" s="18"/>
      <c r="DWE374" s="18"/>
      <c r="DWF374" s="18"/>
      <c r="DWG374" s="18"/>
      <c r="DWH374" s="18"/>
      <c r="DWI374" s="18"/>
      <c r="DWJ374" s="18"/>
      <c r="DWK374" s="18"/>
      <c r="DWL374" s="18"/>
      <c r="DWM374" s="18"/>
      <c r="DWN374" s="18"/>
      <c r="DWO374" s="18"/>
      <c r="DWP374" s="18"/>
      <c r="DWQ374" s="18"/>
      <c r="DWR374" s="18"/>
      <c r="DWS374" s="18"/>
      <c r="DWT374" s="18"/>
      <c r="DWU374" s="18"/>
      <c r="DWV374" s="18"/>
      <c r="DWW374" s="18"/>
      <c r="DWX374" s="18"/>
      <c r="DWY374" s="18"/>
      <c r="DWZ374" s="18"/>
      <c r="DXA374" s="18"/>
      <c r="DXB374" s="18"/>
      <c r="DXC374" s="18"/>
      <c r="DXD374" s="18"/>
      <c r="DXE374" s="18"/>
      <c r="DXF374" s="18"/>
      <c r="DXG374" s="18"/>
      <c r="DXH374" s="18"/>
      <c r="DXI374" s="18"/>
      <c r="DXJ374" s="18"/>
      <c r="DXK374" s="18"/>
      <c r="DXL374" s="18"/>
      <c r="DXM374" s="18"/>
      <c r="DXN374" s="18"/>
      <c r="DXO374" s="18"/>
      <c r="DXP374" s="18"/>
      <c r="DXQ374" s="18"/>
      <c r="DXR374" s="18"/>
      <c r="DXS374" s="18"/>
      <c r="DXT374" s="18"/>
      <c r="DXU374" s="18"/>
      <c r="DXV374" s="18"/>
      <c r="DXW374" s="18"/>
      <c r="DXX374" s="18"/>
      <c r="DXY374" s="18"/>
      <c r="DXZ374" s="18"/>
      <c r="DYA374" s="18"/>
      <c r="DYB374" s="18"/>
      <c r="DYC374" s="18"/>
      <c r="DYD374" s="18"/>
      <c r="DYE374" s="18"/>
      <c r="DYF374" s="18"/>
      <c r="DYG374" s="18"/>
      <c r="DYH374" s="18"/>
      <c r="DYI374" s="18"/>
      <c r="DYJ374" s="18"/>
      <c r="DYK374" s="18"/>
      <c r="DYL374" s="18"/>
      <c r="DYM374" s="18"/>
      <c r="DYN374" s="18"/>
      <c r="DYO374" s="18"/>
      <c r="DYP374" s="18"/>
      <c r="DYQ374" s="18"/>
      <c r="DYR374" s="18"/>
      <c r="DYS374" s="18"/>
      <c r="DYT374" s="18"/>
      <c r="DYU374" s="18"/>
      <c r="DYV374" s="18"/>
      <c r="DYW374" s="18"/>
      <c r="DYX374" s="18"/>
      <c r="DYY374" s="18"/>
      <c r="DYZ374" s="18"/>
      <c r="DZA374" s="18"/>
      <c r="DZB374" s="18"/>
      <c r="DZC374" s="18"/>
      <c r="DZD374" s="18"/>
      <c r="DZE374" s="18"/>
      <c r="DZF374" s="18"/>
      <c r="DZG374" s="18"/>
      <c r="DZH374" s="18"/>
      <c r="DZI374" s="18"/>
      <c r="DZJ374" s="18"/>
      <c r="DZK374" s="18"/>
      <c r="DZL374" s="18"/>
      <c r="DZM374" s="18"/>
      <c r="DZN374" s="18"/>
      <c r="DZO374" s="18"/>
      <c r="DZP374" s="18"/>
      <c r="DZQ374" s="18"/>
      <c r="DZR374" s="18"/>
      <c r="DZS374" s="18"/>
      <c r="DZT374" s="18"/>
      <c r="DZU374" s="18"/>
      <c r="DZV374" s="18"/>
      <c r="DZW374" s="18"/>
      <c r="DZX374" s="18"/>
      <c r="DZY374" s="18"/>
      <c r="DZZ374" s="18"/>
      <c r="EAA374" s="18"/>
      <c r="EAB374" s="18"/>
      <c r="EAC374" s="18"/>
      <c r="EAD374" s="18"/>
      <c r="EAE374" s="18"/>
      <c r="EAF374" s="18"/>
      <c r="EAG374" s="18"/>
      <c r="EAH374" s="18"/>
      <c r="EAI374" s="18"/>
      <c r="EAJ374" s="18"/>
      <c r="EAK374" s="18"/>
      <c r="EAL374" s="18"/>
      <c r="EAM374" s="18"/>
      <c r="EAN374" s="18"/>
      <c r="EAO374" s="18"/>
      <c r="EAP374" s="18"/>
      <c r="EAQ374" s="18"/>
      <c r="EAR374" s="18"/>
      <c r="EAS374" s="18"/>
      <c r="EAT374" s="18"/>
      <c r="EAU374" s="18"/>
      <c r="EAV374" s="18"/>
      <c r="EAW374" s="18"/>
      <c r="EAX374" s="18"/>
      <c r="EAY374" s="18"/>
      <c r="EAZ374" s="18"/>
      <c r="EBA374" s="18"/>
      <c r="EBB374" s="18"/>
      <c r="EBC374" s="18"/>
      <c r="EBD374" s="18"/>
      <c r="EBE374" s="18"/>
      <c r="EBF374" s="18"/>
      <c r="EBG374" s="18"/>
      <c r="EBH374" s="18"/>
      <c r="EBI374" s="18"/>
      <c r="EBJ374" s="18"/>
      <c r="EBK374" s="18"/>
      <c r="EBL374" s="18"/>
      <c r="EBM374" s="18"/>
      <c r="EBN374" s="18"/>
      <c r="EBO374" s="18"/>
      <c r="EBP374" s="18"/>
      <c r="EBQ374" s="18"/>
      <c r="EBR374" s="18"/>
      <c r="EBS374" s="18"/>
      <c r="EBT374" s="18"/>
      <c r="EBU374" s="18"/>
      <c r="EBV374" s="18"/>
      <c r="EBW374" s="18"/>
      <c r="EBX374" s="18"/>
      <c r="EBY374" s="18"/>
      <c r="EBZ374" s="18"/>
      <c r="ECA374" s="18"/>
      <c r="ECB374" s="18"/>
      <c r="ECC374" s="18"/>
      <c r="ECD374" s="18"/>
      <c r="ECE374" s="18"/>
      <c r="ECF374" s="18"/>
      <c r="ECG374" s="18"/>
      <c r="ECH374" s="18"/>
      <c r="ECI374" s="18"/>
      <c r="ECJ374" s="18"/>
      <c r="ECK374" s="18"/>
      <c r="ECL374" s="18"/>
      <c r="ECM374" s="18"/>
      <c r="ECN374" s="18"/>
      <c r="ECO374" s="18"/>
      <c r="ECP374" s="18"/>
      <c r="ECQ374" s="18"/>
      <c r="ECR374" s="18"/>
      <c r="ECS374" s="18"/>
      <c r="ECT374" s="18"/>
      <c r="ECU374" s="18"/>
      <c r="ECV374" s="18"/>
      <c r="ECW374" s="18"/>
      <c r="ECX374" s="18"/>
      <c r="ECY374" s="18"/>
      <c r="ECZ374" s="18"/>
      <c r="EDA374" s="18"/>
      <c r="EDB374" s="18"/>
      <c r="EDC374" s="18"/>
      <c r="EDD374" s="18"/>
      <c r="EDE374" s="18"/>
      <c r="EDF374" s="18"/>
      <c r="EDG374" s="18"/>
      <c r="EDH374" s="18"/>
      <c r="EDI374" s="18"/>
      <c r="EDJ374" s="18"/>
      <c r="EDK374" s="18"/>
      <c r="EDL374" s="18"/>
      <c r="EDM374" s="18"/>
      <c r="EDN374" s="18"/>
      <c r="EDO374" s="18"/>
      <c r="EDP374" s="18"/>
      <c r="EDQ374" s="18"/>
      <c r="EDR374" s="18"/>
      <c r="EDS374" s="18"/>
      <c r="EDT374" s="18"/>
      <c r="EDU374" s="18"/>
      <c r="EDV374" s="18"/>
      <c r="EDW374" s="18"/>
      <c r="EDX374" s="18"/>
      <c r="EDY374" s="18"/>
      <c r="EDZ374" s="18"/>
      <c r="EEA374" s="18"/>
      <c r="EEB374" s="18"/>
      <c r="EEC374" s="18"/>
      <c r="EED374" s="18"/>
      <c r="EEE374" s="18"/>
      <c r="EEF374" s="18"/>
      <c r="EEG374" s="18"/>
      <c r="EEH374" s="18"/>
      <c r="EEI374" s="18"/>
      <c r="EEJ374" s="18"/>
      <c r="EEK374" s="18"/>
      <c r="EEL374" s="18"/>
      <c r="EEM374" s="18"/>
      <c r="EEN374" s="18"/>
      <c r="EEO374" s="18"/>
      <c r="EEP374" s="18"/>
      <c r="EEQ374" s="18"/>
      <c r="EER374" s="18"/>
      <c r="EES374" s="18"/>
      <c r="EET374" s="18"/>
      <c r="EEU374" s="18"/>
      <c r="EEV374" s="18"/>
      <c r="EEW374" s="18"/>
      <c r="EEX374" s="18"/>
      <c r="EEY374" s="18"/>
      <c r="EEZ374" s="18"/>
      <c r="EFA374" s="18"/>
      <c r="EFB374" s="18"/>
      <c r="EFC374" s="18"/>
      <c r="EFD374" s="18"/>
      <c r="EFE374" s="18"/>
      <c r="EFF374" s="18"/>
      <c r="EFG374" s="18"/>
      <c r="EFH374" s="18"/>
      <c r="EFI374" s="18"/>
      <c r="EFJ374" s="18"/>
      <c r="EFK374" s="18"/>
      <c r="EFL374" s="18"/>
      <c r="EFM374" s="18"/>
      <c r="EFN374" s="18"/>
      <c r="EFO374" s="18"/>
      <c r="EFP374" s="18"/>
      <c r="EFQ374" s="18"/>
      <c r="EFR374" s="18"/>
      <c r="EFS374" s="18"/>
      <c r="EFT374" s="18"/>
      <c r="EFU374" s="18"/>
      <c r="EFV374" s="18"/>
      <c r="EFW374" s="18"/>
      <c r="EFX374" s="18"/>
      <c r="EFY374" s="18"/>
      <c r="EFZ374" s="18"/>
      <c r="EGA374" s="18"/>
      <c r="EGB374" s="18"/>
      <c r="EGC374" s="18"/>
      <c r="EGD374" s="18"/>
      <c r="EGE374" s="18"/>
      <c r="EGF374" s="18"/>
      <c r="EGG374" s="18"/>
      <c r="EGH374" s="18"/>
      <c r="EGI374" s="18"/>
      <c r="EGJ374" s="18"/>
      <c r="EGK374" s="18"/>
      <c r="EGL374" s="18"/>
      <c r="EGM374" s="18"/>
      <c r="EGN374" s="18"/>
      <c r="EGO374" s="18"/>
      <c r="EGP374" s="18"/>
      <c r="EGQ374" s="18"/>
      <c r="EGR374" s="18"/>
      <c r="EGS374" s="18"/>
      <c r="EGT374" s="18"/>
      <c r="EGU374" s="18"/>
      <c r="EGV374" s="18"/>
      <c r="EGW374" s="18"/>
      <c r="EGX374" s="18"/>
      <c r="EGY374" s="18"/>
      <c r="EGZ374" s="18"/>
      <c r="EHA374" s="18"/>
      <c r="EHB374" s="18"/>
      <c r="EHC374" s="18"/>
      <c r="EHD374" s="18"/>
      <c r="EHE374" s="18"/>
      <c r="EHF374" s="18"/>
      <c r="EHG374" s="18"/>
      <c r="EHH374" s="18"/>
      <c r="EHI374" s="18"/>
      <c r="EHJ374" s="18"/>
      <c r="EHK374" s="18"/>
      <c r="EHL374" s="18"/>
      <c r="EHM374" s="18"/>
      <c r="EHN374" s="18"/>
      <c r="EHO374" s="18"/>
      <c r="EHP374" s="18"/>
      <c r="EHQ374" s="18"/>
      <c r="EHR374" s="18"/>
      <c r="EHS374" s="18"/>
      <c r="EHT374" s="18"/>
      <c r="EHU374" s="18"/>
      <c r="EHV374" s="18"/>
      <c r="EHW374" s="18"/>
      <c r="EHX374" s="18"/>
      <c r="EHY374" s="18"/>
      <c r="EHZ374" s="18"/>
      <c r="EIA374" s="18"/>
      <c r="EIB374" s="18"/>
      <c r="EIC374" s="18"/>
      <c r="EID374" s="18"/>
      <c r="EIE374" s="18"/>
      <c r="EIF374" s="18"/>
      <c r="EIG374" s="18"/>
      <c r="EIH374" s="18"/>
      <c r="EII374" s="18"/>
      <c r="EIJ374" s="18"/>
      <c r="EIK374" s="18"/>
      <c r="EIL374" s="18"/>
      <c r="EIM374" s="18"/>
      <c r="EIN374" s="18"/>
      <c r="EIO374" s="18"/>
      <c r="EIP374" s="18"/>
      <c r="EIQ374" s="18"/>
      <c r="EIR374" s="18"/>
      <c r="EIS374" s="18"/>
      <c r="EIT374" s="18"/>
      <c r="EIU374" s="18"/>
      <c r="EIV374" s="18"/>
      <c r="EIW374" s="18"/>
      <c r="EIX374" s="18"/>
      <c r="EIY374" s="18"/>
      <c r="EIZ374" s="18"/>
      <c r="EJA374" s="18"/>
      <c r="EJB374" s="18"/>
      <c r="EJC374" s="18"/>
      <c r="EJD374" s="18"/>
      <c r="EJE374" s="18"/>
      <c r="EJF374" s="18"/>
      <c r="EJG374" s="18"/>
      <c r="EJH374" s="18"/>
      <c r="EJI374" s="18"/>
      <c r="EJJ374" s="18"/>
      <c r="EJK374" s="18"/>
      <c r="EJL374" s="18"/>
      <c r="EJM374" s="18"/>
      <c r="EJN374" s="18"/>
      <c r="EJO374" s="18"/>
      <c r="EJP374" s="18"/>
      <c r="EJQ374" s="18"/>
      <c r="EJR374" s="18"/>
      <c r="EJS374" s="18"/>
      <c r="EJT374" s="18"/>
      <c r="EJU374" s="18"/>
      <c r="EJV374" s="18"/>
      <c r="EJW374" s="18"/>
      <c r="EJX374" s="18"/>
      <c r="EJY374" s="18"/>
      <c r="EJZ374" s="18"/>
      <c r="EKA374" s="18"/>
      <c r="EKB374" s="18"/>
      <c r="EKC374" s="18"/>
      <c r="EKD374" s="18"/>
      <c r="EKE374" s="18"/>
      <c r="EKF374" s="18"/>
      <c r="EKG374" s="18"/>
      <c r="EKH374" s="18"/>
      <c r="EKI374" s="18"/>
      <c r="EKJ374" s="18"/>
      <c r="EKK374" s="18"/>
      <c r="EKL374" s="18"/>
      <c r="EKM374" s="18"/>
      <c r="EKN374" s="18"/>
      <c r="EKO374" s="18"/>
      <c r="EKP374" s="18"/>
      <c r="EKQ374" s="18"/>
      <c r="EKR374" s="18"/>
      <c r="EKS374" s="18"/>
      <c r="EKT374" s="18"/>
      <c r="EKU374" s="18"/>
      <c r="EKV374" s="18"/>
      <c r="EKW374" s="18"/>
      <c r="EKX374" s="18"/>
      <c r="EKY374" s="18"/>
      <c r="EKZ374" s="18"/>
      <c r="ELA374" s="18"/>
      <c r="ELB374" s="18"/>
      <c r="ELC374" s="18"/>
      <c r="ELD374" s="18"/>
      <c r="ELE374" s="18"/>
      <c r="ELF374" s="18"/>
      <c r="ELG374" s="18"/>
      <c r="ELH374" s="18"/>
      <c r="ELI374" s="18"/>
      <c r="ELJ374" s="18"/>
      <c r="ELK374" s="18"/>
      <c r="ELL374" s="18"/>
      <c r="ELM374" s="18"/>
      <c r="ELN374" s="18"/>
      <c r="ELO374" s="18"/>
      <c r="ELP374" s="18"/>
      <c r="ELQ374" s="18"/>
      <c r="ELR374" s="18"/>
      <c r="ELS374" s="18"/>
      <c r="ELT374" s="18"/>
      <c r="ELU374" s="18"/>
      <c r="ELV374" s="18"/>
      <c r="ELW374" s="18"/>
      <c r="ELX374" s="18"/>
      <c r="ELY374" s="18"/>
      <c r="ELZ374" s="18"/>
      <c r="EMA374" s="18"/>
      <c r="EMB374" s="18"/>
      <c r="EMC374" s="18"/>
      <c r="EMD374" s="18"/>
      <c r="EME374" s="18"/>
      <c r="EMF374" s="18"/>
      <c r="EMG374" s="18"/>
      <c r="EMH374" s="18"/>
      <c r="EMI374" s="18"/>
      <c r="EMJ374" s="18"/>
      <c r="EMK374" s="18"/>
      <c r="EML374" s="18"/>
      <c r="EMM374" s="18"/>
      <c r="EMN374" s="18"/>
      <c r="EMO374" s="18"/>
      <c r="EMP374" s="18"/>
      <c r="EMQ374" s="18"/>
      <c r="EMR374" s="18"/>
      <c r="EMS374" s="18"/>
      <c r="EMT374" s="18"/>
      <c r="EMU374" s="18"/>
      <c r="EMV374" s="18"/>
      <c r="EMW374" s="18"/>
      <c r="EMX374" s="18"/>
      <c r="EMY374" s="18"/>
      <c r="EMZ374" s="18"/>
      <c r="ENA374" s="18"/>
      <c r="ENB374" s="18"/>
      <c r="ENC374" s="18"/>
      <c r="END374" s="18"/>
      <c r="ENE374" s="18"/>
      <c r="ENF374" s="18"/>
      <c r="ENG374" s="18"/>
      <c r="ENH374" s="18"/>
      <c r="ENI374" s="18"/>
      <c r="ENJ374" s="18"/>
      <c r="ENK374" s="18"/>
      <c r="ENL374" s="18"/>
      <c r="ENM374" s="18"/>
      <c r="ENN374" s="18"/>
      <c r="ENO374" s="18"/>
      <c r="ENP374" s="18"/>
      <c r="ENQ374" s="18"/>
      <c r="ENR374" s="18"/>
      <c r="ENS374" s="18"/>
      <c r="ENT374" s="18"/>
      <c r="ENU374" s="18"/>
      <c r="ENV374" s="18"/>
      <c r="ENW374" s="18"/>
      <c r="ENX374" s="18"/>
      <c r="ENY374" s="18"/>
      <c r="ENZ374" s="18"/>
      <c r="EOA374" s="18"/>
      <c r="EOB374" s="18"/>
      <c r="EOC374" s="18"/>
      <c r="EOD374" s="18"/>
      <c r="EOE374" s="18"/>
      <c r="EOF374" s="18"/>
      <c r="EOG374" s="18"/>
      <c r="EOH374" s="18"/>
      <c r="EOI374" s="18"/>
      <c r="EOJ374" s="18"/>
      <c r="EOK374" s="18"/>
      <c r="EOL374" s="18"/>
      <c r="EOM374" s="18"/>
      <c r="EON374" s="18"/>
      <c r="EOO374" s="18"/>
      <c r="EOP374" s="18"/>
      <c r="EOQ374" s="18"/>
      <c r="EOR374" s="18"/>
      <c r="EOS374" s="18"/>
      <c r="EOT374" s="18"/>
      <c r="EOU374" s="18"/>
      <c r="EOV374" s="18"/>
      <c r="EOW374" s="18"/>
      <c r="EOX374" s="18"/>
      <c r="EOY374" s="18"/>
      <c r="EOZ374" s="18"/>
      <c r="EPA374" s="18"/>
      <c r="EPB374" s="18"/>
      <c r="EPC374" s="18"/>
      <c r="EPD374" s="18"/>
      <c r="EPE374" s="18"/>
      <c r="EPF374" s="18"/>
      <c r="EPG374" s="18"/>
      <c r="EPH374" s="18"/>
      <c r="EPI374" s="18"/>
      <c r="EPJ374" s="18"/>
      <c r="EPK374" s="18"/>
      <c r="EPL374" s="18"/>
      <c r="EPM374" s="18"/>
      <c r="EPN374" s="18"/>
      <c r="EPO374" s="18"/>
      <c r="EPP374" s="18"/>
      <c r="EPQ374" s="18"/>
      <c r="EPR374" s="18"/>
      <c r="EPS374" s="18"/>
      <c r="EPT374" s="18"/>
      <c r="EPU374" s="18"/>
      <c r="EPV374" s="18"/>
      <c r="EPW374" s="18"/>
      <c r="EPX374" s="18"/>
      <c r="EPY374" s="18"/>
      <c r="EPZ374" s="18"/>
      <c r="EQA374" s="18"/>
      <c r="EQB374" s="18"/>
      <c r="EQC374" s="18"/>
      <c r="EQD374" s="18"/>
      <c r="EQE374" s="18"/>
      <c r="EQF374" s="18"/>
      <c r="EQG374" s="18"/>
      <c r="EQH374" s="18"/>
      <c r="EQI374" s="18"/>
      <c r="EQJ374" s="18"/>
      <c r="EQK374" s="18"/>
      <c r="EQL374" s="18"/>
      <c r="EQM374" s="18"/>
      <c r="EQN374" s="18"/>
      <c r="EQO374" s="18"/>
      <c r="EQP374" s="18"/>
      <c r="EQQ374" s="18"/>
      <c r="EQR374" s="18"/>
      <c r="EQS374" s="18"/>
      <c r="EQT374" s="18"/>
      <c r="EQU374" s="18"/>
      <c r="EQV374" s="18"/>
      <c r="EQW374" s="18"/>
      <c r="EQX374" s="18"/>
      <c r="EQY374" s="18"/>
      <c r="EQZ374" s="18"/>
      <c r="ERA374" s="18"/>
      <c r="ERB374" s="18"/>
      <c r="ERC374" s="18"/>
      <c r="ERD374" s="18"/>
      <c r="ERE374" s="18"/>
      <c r="ERF374" s="18"/>
      <c r="ERG374" s="18"/>
      <c r="ERH374" s="18"/>
      <c r="ERI374" s="18"/>
      <c r="ERJ374" s="18"/>
      <c r="ERK374" s="18"/>
      <c r="ERL374" s="18"/>
      <c r="ERM374" s="18"/>
      <c r="ERN374" s="18"/>
      <c r="ERO374" s="18"/>
      <c r="ERP374" s="18"/>
      <c r="ERQ374" s="18"/>
      <c r="ERR374" s="18"/>
      <c r="ERS374" s="18"/>
      <c r="ERT374" s="18"/>
      <c r="ERU374" s="18"/>
      <c r="ERV374" s="18"/>
      <c r="ERW374" s="18"/>
      <c r="ERX374" s="18"/>
      <c r="ERY374" s="18"/>
      <c r="ERZ374" s="18"/>
      <c r="ESA374" s="18"/>
      <c r="ESB374" s="18"/>
      <c r="ESC374" s="18"/>
      <c r="ESD374" s="18"/>
      <c r="ESE374" s="18"/>
      <c r="ESF374" s="18"/>
      <c r="ESG374" s="18"/>
      <c r="ESH374" s="18"/>
      <c r="ESI374" s="18"/>
      <c r="ESJ374" s="18"/>
      <c r="ESK374" s="18"/>
      <c r="ESL374" s="18"/>
      <c r="ESM374" s="18"/>
      <c r="ESN374" s="18"/>
      <c r="ESO374" s="18"/>
      <c r="ESP374" s="18"/>
      <c r="ESQ374" s="18"/>
      <c r="ESR374" s="18"/>
      <c r="ESS374" s="18"/>
      <c r="EST374" s="18"/>
      <c r="ESU374" s="18"/>
      <c r="ESV374" s="18"/>
      <c r="ESW374" s="18"/>
      <c r="ESX374" s="18"/>
      <c r="ESY374" s="18"/>
      <c r="ESZ374" s="18"/>
      <c r="ETA374" s="18"/>
      <c r="ETB374" s="18"/>
      <c r="ETC374" s="18"/>
      <c r="ETD374" s="18"/>
      <c r="ETE374" s="18"/>
      <c r="ETF374" s="18"/>
      <c r="ETG374" s="18"/>
      <c r="ETH374" s="18"/>
      <c r="ETI374" s="18"/>
      <c r="ETJ374" s="18"/>
      <c r="ETK374" s="18"/>
      <c r="ETL374" s="18"/>
      <c r="ETM374" s="18"/>
      <c r="ETN374" s="18"/>
      <c r="ETO374" s="18"/>
      <c r="ETP374" s="18"/>
      <c r="ETQ374" s="18"/>
      <c r="ETR374" s="18"/>
      <c r="ETS374" s="18"/>
      <c r="ETT374" s="18"/>
      <c r="ETU374" s="18"/>
      <c r="ETV374" s="18"/>
      <c r="ETW374" s="18"/>
      <c r="ETX374" s="18"/>
      <c r="ETY374" s="18"/>
      <c r="ETZ374" s="18"/>
      <c r="EUA374" s="18"/>
      <c r="EUB374" s="18"/>
      <c r="EUC374" s="18"/>
      <c r="EUD374" s="18"/>
      <c r="EUE374" s="18"/>
      <c r="EUF374" s="18"/>
      <c r="EUG374" s="18"/>
      <c r="EUH374" s="18"/>
      <c r="EUI374" s="18"/>
      <c r="EUJ374" s="18"/>
      <c r="EUK374" s="18"/>
      <c r="EUL374" s="18"/>
      <c r="EUM374" s="18"/>
      <c r="EUN374" s="18"/>
      <c r="EUO374" s="18"/>
      <c r="EUP374" s="18"/>
      <c r="EUQ374" s="18"/>
      <c r="EUR374" s="18"/>
      <c r="EUS374" s="18"/>
      <c r="EUT374" s="18"/>
      <c r="EUU374" s="18"/>
      <c r="EUV374" s="18"/>
      <c r="EUW374" s="18"/>
      <c r="EUX374" s="18"/>
      <c r="EUY374" s="18"/>
      <c r="EUZ374" s="18"/>
      <c r="EVA374" s="18"/>
      <c r="EVB374" s="18"/>
      <c r="EVC374" s="18"/>
      <c r="EVD374" s="18"/>
      <c r="EVE374" s="18"/>
      <c r="EVF374" s="18"/>
      <c r="EVG374" s="18"/>
      <c r="EVH374" s="18"/>
      <c r="EVI374" s="18"/>
      <c r="EVJ374" s="18"/>
      <c r="EVK374" s="18"/>
      <c r="EVL374" s="18"/>
      <c r="EVM374" s="18"/>
      <c r="EVN374" s="18"/>
      <c r="EVO374" s="18"/>
      <c r="EVP374" s="18"/>
      <c r="EVQ374" s="18"/>
      <c r="EVR374" s="18"/>
      <c r="EVS374" s="18"/>
      <c r="EVT374" s="18"/>
      <c r="EVU374" s="18"/>
      <c r="EVV374" s="18"/>
      <c r="EVW374" s="18"/>
      <c r="EVX374" s="18"/>
      <c r="EVY374" s="18"/>
      <c r="EVZ374" s="18"/>
      <c r="EWA374" s="18"/>
      <c r="EWB374" s="18"/>
      <c r="EWC374" s="18"/>
      <c r="EWD374" s="18"/>
      <c r="EWE374" s="18"/>
      <c r="EWF374" s="18"/>
      <c r="EWG374" s="18"/>
      <c r="EWH374" s="18"/>
      <c r="EWI374" s="18"/>
      <c r="EWJ374" s="18"/>
      <c r="EWK374" s="18"/>
      <c r="EWL374" s="18"/>
      <c r="EWM374" s="18"/>
      <c r="EWN374" s="18"/>
      <c r="EWO374" s="18"/>
      <c r="EWP374" s="18"/>
      <c r="EWQ374" s="18"/>
      <c r="EWR374" s="18"/>
      <c r="EWS374" s="18"/>
      <c r="EWT374" s="18"/>
      <c r="EWU374" s="18"/>
      <c r="EWV374" s="18"/>
      <c r="EWW374" s="18"/>
      <c r="EWX374" s="18"/>
      <c r="EWY374" s="18"/>
      <c r="EWZ374" s="18"/>
      <c r="EXA374" s="18"/>
      <c r="EXB374" s="18"/>
      <c r="EXC374" s="18"/>
      <c r="EXD374" s="18"/>
      <c r="EXE374" s="18"/>
      <c r="EXF374" s="18"/>
      <c r="EXG374" s="18"/>
      <c r="EXH374" s="18"/>
      <c r="EXI374" s="18"/>
      <c r="EXJ374" s="18"/>
      <c r="EXK374" s="18"/>
      <c r="EXL374" s="18"/>
      <c r="EXM374" s="18"/>
      <c r="EXN374" s="18"/>
      <c r="EXO374" s="18"/>
      <c r="EXP374" s="18"/>
      <c r="EXQ374" s="18"/>
      <c r="EXR374" s="18"/>
      <c r="EXS374" s="18"/>
      <c r="EXT374" s="18"/>
      <c r="EXU374" s="18"/>
      <c r="EXV374" s="18"/>
      <c r="EXW374" s="18"/>
      <c r="EXX374" s="18"/>
      <c r="EXY374" s="18"/>
      <c r="EXZ374" s="18"/>
      <c r="EYA374" s="18"/>
      <c r="EYB374" s="18"/>
      <c r="EYC374" s="18"/>
      <c r="EYD374" s="18"/>
      <c r="EYE374" s="18"/>
      <c r="EYF374" s="18"/>
      <c r="EYG374" s="18"/>
      <c r="EYH374" s="18"/>
      <c r="EYI374" s="18"/>
      <c r="EYJ374" s="18"/>
      <c r="EYK374" s="18"/>
      <c r="EYL374" s="18"/>
      <c r="EYM374" s="18"/>
      <c r="EYN374" s="18"/>
      <c r="EYO374" s="18"/>
      <c r="EYP374" s="18"/>
      <c r="EYQ374" s="18"/>
      <c r="EYR374" s="18"/>
      <c r="EYS374" s="18"/>
      <c r="EYT374" s="18"/>
      <c r="EYU374" s="18"/>
      <c r="EYV374" s="18"/>
      <c r="EYW374" s="18"/>
      <c r="EYX374" s="18"/>
      <c r="EYY374" s="18"/>
      <c r="EYZ374" s="18"/>
      <c r="EZA374" s="18"/>
      <c r="EZB374" s="18"/>
      <c r="EZC374" s="18"/>
      <c r="EZD374" s="18"/>
      <c r="EZE374" s="18"/>
      <c r="EZF374" s="18"/>
      <c r="EZG374" s="18"/>
      <c r="EZH374" s="18"/>
      <c r="EZI374" s="18"/>
      <c r="EZJ374" s="18"/>
      <c r="EZK374" s="18"/>
      <c r="EZL374" s="18"/>
      <c r="EZM374" s="18"/>
      <c r="EZN374" s="18"/>
      <c r="EZO374" s="18"/>
      <c r="EZP374" s="18"/>
      <c r="EZQ374" s="18"/>
      <c r="EZR374" s="18"/>
      <c r="EZS374" s="18"/>
      <c r="EZT374" s="18"/>
      <c r="EZU374" s="18"/>
      <c r="EZV374" s="18"/>
      <c r="EZW374" s="18"/>
      <c r="EZX374" s="18"/>
      <c r="EZY374" s="18"/>
      <c r="EZZ374" s="18"/>
      <c r="FAA374" s="18"/>
      <c r="FAB374" s="18"/>
      <c r="FAC374" s="18"/>
      <c r="FAD374" s="18"/>
      <c r="FAE374" s="18"/>
      <c r="FAF374" s="18"/>
      <c r="FAG374" s="18"/>
      <c r="FAH374" s="18"/>
      <c r="FAI374" s="18"/>
      <c r="FAJ374" s="18"/>
      <c r="FAK374" s="18"/>
      <c r="FAL374" s="18"/>
      <c r="FAM374" s="18"/>
      <c r="FAN374" s="18"/>
      <c r="FAO374" s="18"/>
      <c r="FAP374" s="18"/>
      <c r="FAQ374" s="18"/>
      <c r="FAR374" s="18"/>
      <c r="FAS374" s="18"/>
      <c r="FAT374" s="18"/>
      <c r="FAU374" s="18"/>
      <c r="FAV374" s="18"/>
      <c r="FAW374" s="18"/>
      <c r="FAX374" s="18"/>
      <c r="FAY374" s="18"/>
      <c r="FAZ374" s="18"/>
      <c r="FBA374" s="18"/>
      <c r="FBB374" s="18"/>
      <c r="FBC374" s="18"/>
      <c r="FBD374" s="18"/>
      <c r="FBE374" s="18"/>
      <c r="FBF374" s="18"/>
      <c r="FBG374" s="18"/>
      <c r="FBH374" s="18"/>
      <c r="FBI374" s="18"/>
      <c r="FBJ374" s="18"/>
      <c r="FBK374" s="18"/>
      <c r="FBL374" s="18"/>
      <c r="FBM374" s="18"/>
      <c r="FBN374" s="18"/>
      <c r="FBO374" s="18"/>
      <c r="FBP374" s="18"/>
      <c r="FBQ374" s="18"/>
      <c r="FBR374" s="18"/>
      <c r="FBS374" s="18"/>
      <c r="FBT374" s="18"/>
      <c r="FBU374" s="18"/>
      <c r="FBV374" s="18"/>
      <c r="FBW374" s="18"/>
      <c r="FBX374" s="18"/>
      <c r="FBY374" s="18"/>
      <c r="FBZ374" s="18"/>
      <c r="FCA374" s="18"/>
      <c r="FCB374" s="18"/>
      <c r="FCC374" s="18"/>
      <c r="FCD374" s="18"/>
      <c r="FCE374" s="18"/>
      <c r="FCF374" s="18"/>
      <c r="FCG374" s="18"/>
      <c r="FCH374" s="18"/>
      <c r="FCI374" s="18"/>
      <c r="FCJ374" s="18"/>
      <c r="FCK374" s="18"/>
      <c r="FCL374" s="18"/>
      <c r="FCM374" s="18"/>
      <c r="FCN374" s="18"/>
      <c r="FCO374" s="18"/>
      <c r="FCP374" s="18"/>
      <c r="FCQ374" s="18"/>
      <c r="FCR374" s="18"/>
      <c r="FCS374" s="18"/>
      <c r="FCT374" s="18"/>
      <c r="FCU374" s="18"/>
      <c r="FCV374" s="18"/>
      <c r="FCW374" s="18"/>
      <c r="FCX374" s="18"/>
      <c r="FCY374" s="18"/>
      <c r="FCZ374" s="18"/>
      <c r="FDA374" s="18"/>
      <c r="FDB374" s="18"/>
      <c r="FDC374" s="18"/>
      <c r="FDD374" s="18"/>
      <c r="FDE374" s="18"/>
      <c r="FDF374" s="18"/>
      <c r="FDG374" s="18"/>
      <c r="FDH374" s="18"/>
      <c r="FDI374" s="18"/>
      <c r="FDJ374" s="18"/>
      <c r="FDK374" s="18"/>
      <c r="FDL374" s="18"/>
      <c r="FDM374" s="18"/>
      <c r="FDN374" s="18"/>
      <c r="FDO374" s="18"/>
      <c r="FDP374" s="18"/>
      <c r="FDQ374" s="18"/>
      <c r="FDR374" s="18"/>
      <c r="FDS374" s="18"/>
      <c r="FDT374" s="18"/>
      <c r="FDU374" s="18"/>
      <c r="FDV374" s="18"/>
      <c r="FDW374" s="18"/>
      <c r="FDX374" s="18"/>
      <c r="FDY374" s="18"/>
      <c r="FDZ374" s="18"/>
      <c r="FEA374" s="18"/>
      <c r="FEB374" s="18"/>
      <c r="FEC374" s="18"/>
      <c r="FED374" s="18"/>
      <c r="FEE374" s="18"/>
      <c r="FEF374" s="18"/>
      <c r="FEG374" s="18"/>
      <c r="FEH374" s="18"/>
      <c r="FEI374" s="18"/>
      <c r="FEJ374" s="18"/>
      <c r="FEK374" s="18"/>
      <c r="FEL374" s="18"/>
      <c r="FEM374" s="18"/>
      <c r="FEN374" s="18"/>
      <c r="FEO374" s="18"/>
      <c r="FEP374" s="18"/>
      <c r="FEQ374" s="18"/>
      <c r="FER374" s="18"/>
      <c r="FES374" s="18"/>
      <c r="FET374" s="18"/>
      <c r="FEU374" s="18"/>
      <c r="FEV374" s="18"/>
      <c r="FEW374" s="18"/>
      <c r="FEX374" s="18"/>
      <c r="FEY374" s="18"/>
      <c r="FEZ374" s="18"/>
      <c r="FFA374" s="18"/>
      <c r="FFB374" s="18"/>
      <c r="FFC374" s="18"/>
      <c r="FFD374" s="18"/>
      <c r="FFE374" s="18"/>
      <c r="FFF374" s="18"/>
      <c r="FFG374" s="18"/>
      <c r="FFH374" s="18"/>
      <c r="FFI374" s="18"/>
      <c r="FFJ374" s="18"/>
      <c r="FFK374" s="18"/>
      <c r="FFL374" s="18"/>
      <c r="FFM374" s="18"/>
      <c r="FFN374" s="18"/>
      <c r="FFO374" s="18"/>
      <c r="FFP374" s="18"/>
      <c r="FFQ374" s="18"/>
      <c r="FFR374" s="18"/>
      <c r="FFS374" s="18"/>
      <c r="FFT374" s="18"/>
      <c r="FFU374" s="18"/>
      <c r="FFV374" s="18"/>
      <c r="FFW374" s="18"/>
      <c r="FFX374" s="18"/>
      <c r="FFY374" s="18"/>
      <c r="FFZ374" s="18"/>
      <c r="FGA374" s="18"/>
      <c r="FGB374" s="18"/>
      <c r="FGC374" s="18"/>
      <c r="FGD374" s="18"/>
      <c r="FGE374" s="18"/>
      <c r="FGF374" s="18"/>
      <c r="FGG374" s="18"/>
      <c r="FGH374" s="18"/>
      <c r="FGI374" s="18"/>
      <c r="FGJ374" s="18"/>
      <c r="FGK374" s="18"/>
      <c r="FGL374" s="18"/>
      <c r="FGM374" s="18"/>
      <c r="FGN374" s="18"/>
      <c r="FGO374" s="18"/>
      <c r="FGP374" s="18"/>
      <c r="FGQ374" s="18"/>
      <c r="FGR374" s="18"/>
      <c r="FGS374" s="18"/>
      <c r="FGT374" s="18"/>
      <c r="FGU374" s="18"/>
      <c r="FGV374" s="18"/>
      <c r="FGW374" s="18"/>
      <c r="FGX374" s="18"/>
      <c r="FGY374" s="18"/>
      <c r="FGZ374" s="18"/>
      <c r="FHA374" s="18"/>
      <c r="FHB374" s="18"/>
      <c r="FHC374" s="18"/>
      <c r="FHD374" s="18"/>
      <c r="FHE374" s="18"/>
      <c r="FHF374" s="18"/>
      <c r="FHG374" s="18"/>
      <c r="FHH374" s="18"/>
      <c r="FHI374" s="18"/>
      <c r="FHJ374" s="18"/>
      <c r="FHK374" s="18"/>
      <c r="FHL374" s="18"/>
      <c r="FHM374" s="18"/>
      <c r="FHN374" s="18"/>
      <c r="FHO374" s="18"/>
      <c r="FHP374" s="18"/>
      <c r="FHQ374" s="18"/>
      <c r="FHR374" s="18"/>
      <c r="FHS374" s="18"/>
      <c r="FHT374" s="18"/>
      <c r="FHU374" s="18"/>
      <c r="FHV374" s="18"/>
      <c r="FHW374" s="18"/>
      <c r="FHX374" s="18"/>
      <c r="FHY374" s="18"/>
      <c r="FHZ374" s="18"/>
      <c r="FIA374" s="18"/>
      <c r="FIB374" s="18"/>
      <c r="FIC374" s="18"/>
      <c r="FID374" s="18"/>
      <c r="FIE374" s="18"/>
      <c r="FIF374" s="18"/>
      <c r="FIG374" s="18"/>
      <c r="FIH374" s="18"/>
      <c r="FII374" s="18"/>
      <c r="FIJ374" s="18"/>
      <c r="FIK374" s="18"/>
      <c r="FIL374" s="18"/>
      <c r="FIM374" s="18"/>
      <c r="FIN374" s="18"/>
      <c r="FIO374" s="18"/>
      <c r="FIP374" s="18"/>
      <c r="FIQ374" s="18"/>
      <c r="FIR374" s="18"/>
      <c r="FIS374" s="18"/>
      <c r="FIT374" s="18"/>
      <c r="FIU374" s="18"/>
      <c r="FIV374" s="18"/>
      <c r="FIW374" s="18"/>
      <c r="FIX374" s="18"/>
      <c r="FIY374" s="18"/>
      <c r="FIZ374" s="18"/>
      <c r="FJA374" s="18"/>
      <c r="FJB374" s="18"/>
      <c r="FJC374" s="18"/>
      <c r="FJD374" s="18"/>
      <c r="FJE374" s="18"/>
      <c r="FJF374" s="18"/>
      <c r="FJG374" s="18"/>
      <c r="FJH374" s="18"/>
      <c r="FJI374" s="18"/>
      <c r="FJJ374" s="18"/>
      <c r="FJK374" s="18"/>
      <c r="FJL374" s="18"/>
      <c r="FJM374" s="18"/>
      <c r="FJN374" s="18"/>
      <c r="FJO374" s="18"/>
      <c r="FJP374" s="18"/>
      <c r="FJQ374" s="18"/>
      <c r="FJR374" s="18"/>
      <c r="FJS374" s="18"/>
      <c r="FJT374" s="18"/>
      <c r="FJU374" s="18"/>
      <c r="FJV374" s="18"/>
      <c r="FJW374" s="18"/>
      <c r="FJX374" s="18"/>
      <c r="FJY374" s="18"/>
      <c r="FJZ374" s="18"/>
      <c r="FKA374" s="18"/>
      <c r="FKB374" s="18"/>
      <c r="FKC374" s="18"/>
      <c r="FKD374" s="18"/>
      <c r="FKE374" s="18"/>
      <c r="FKF374" s="18"/>
      <c r="FKG374" s="18"/>
      <c r="FKH374" s="18"/>
      <c r="FKI374" s="18"/>
      <c r="FKJ374" s="18"/>
      <c r="FKK374" s="18"/>
      <c r="FKL374" s="18"/>
      <c r="FKM374" s="18"/>
      <c r="FKN374" s="18"/>
      <c r="FKO374" s="18"/>
      <c r="FKP374" s="18"/>
      <c r="FKQ374" s="18"/>
      <c r="FKR374" s="18"/>
      <c r="FKS374" s="18"/>
      <c r="FKT374" s="18"/>
      <c r="FKU374" s="18"/>
      <c r="FKV374" s="18"/>
      <c r="FKW374" s="18"/>
      <c r="FKX374" s="18"/>
      <c r="FKY374" s="18"/>
      <c r="FKZ374" s="18"/>
      <c r="FLA374" s="18"/>
      <c r="FLB374" s="18"/>
      <c r="FLC374" s="18"/>
      <c r="FLD374" s="18"/>
      <c r="FLE374" s="18"/>
      <c r="FLF374" s="18"/>
      <c r="FLG374" s="18"/>
      <c r="FLH374" s="18"/>
      <c r="FLI374" s="18"/>
      <c r="FLJ374" s="18"/>
      <c r="FLK374" s="18"/>
      <c r="FLL374" s="18"/>
      <c r="FLM374" s="18"/>
      <c r="FLN374" s="18"/>
      <c r="FLO374" s="18"/>
      <c r="FLP374" s="18"/>
      <c r="FLQ374" s="18"/>
      <c r="FLR374" s="18"/>
      <c r="FLS374" s="18"/>
      <c r="FLT374" s="18"/>
      <c r="FLU374" s="18"/>
      <c r="FLV374" s="18"/>
      <c r="FLW374" s="18"/>
      <c r="FLX374" s="18"/>
      <c r="FLY374" s="18"/>
      <c r="FLZ374" s="18"/>
      <c r="FMA374" s="18"/>
      <c r="FMB374" s="18"/>
      <c r="FMC374" s="18"/>
      <c r="FMD374" s="18"/>
      <c r="FME374" s="18"/>
      <c r="FMF374" s="18"/>
      <c r="FMG374" s="18"/>
      <c r="FMH374" s="18"/>
      <c r="FMI374" s="18"/>
      <c r="FMJ374" s="18"/>
      <c r="FMK374" s="18"/>
      <c r="FML374" s="18"/>
      <c r="FMM374" s="18"/>
      <c r="FMN374" s="18"/>
      <c r="FMO374" s="18"/>
      <c r="FMP374" s="18"/>
      <c r="FMQ374" s="18"/>
      <c r="FMR374" s="18"/>
      <c r="FMS374" s="18"/>
      <c r="FMT374" s="18"/>
      <c r="FMU374" s="18"/>
      <c r="FMV374" s="18"/>
      <c r="FMW374" s="18"/>
      <c r="FMX374" s="18"/>
      <c r="FMY374" s="18"/>
      <c r="FMZ374" s="18"/>
      <c r="FNA374" s="18"/>
      <c r="FNB374" s="18"/>
      <c r="FNC374" s="18"/>
      <c r="FND374" s="18"/>
      <c r="FNE374" s="18"/>
      <c r="FNF374" s="18"/>
      <c r="FNG374" s="18"/>
      <c r="FNH374" s="18"/>
      <c r="FNI374" s="18"/>
      <c r="FNJ374" s="18"/>
      <c r="FNK374" s="18"/>
      <c r="FNL374" s="18"/>
      <c r="FNM374" s="18"/>
      <c r="FNN374" s="18"/>
      <c r="FNO374" s="18"/>
      <c r="FNP374" s="18"/>
      <c r="FNQ374" s="18"/>
      <c r="FNR374" s="18"/>
      <c r="FNS374" s="18"/>
      <c r="FNT374" s="18"/>
      <c r="FNU374" s="18"/>
      <c r="FNV374" s="18"/>
      <c r="FNW374" s="18"/>
      <c r="FNX374" s="18"/>
      <c r="FNY374" s="18"/>
      <c r="FNZ374" s="18"/>
      <c r="FOA374" s="18"/>
      <c r="FOB374" s="18"/>
      <c r="FOC374" s="18"/>
      <c r="FOD374" s="18"/>
      <c r="FOE374" s="18"/>
      <c r="FOF374" s="18"/>
      <c r="FOG374" s="18"/>
      <c r="FOH374" s="18"/>
      <c r="FOI374" s="18"/>
      <c r="FOJ374" s="18"/>
      <c r="FOK374" s="18"/>
      <c r="FOL374" s="18"/>
      <c r="FOM374" s="18"/>
      <c r="FON374" s="18"/>
      <c r="FOO374" s="18"/>
      <c r="FOP374" s="18"/>
      <c r="FOQ374" s="18"/>
      <c r="FOR374" s="18"/>
      <c r="FOS374" s="18"/>
      <c r="FOT374" s="18"/>
      <c r="FOU374" s="18"/>
      <c r="FOV374" s="18"/>
      <c r="FOW374" s="18"/>
      <c r="FOX374" s="18"/>
      <c r="FOY374" s="18"/>
      <c r="FOZ374" s="18"/>
      <c r="FPA374" s="18"/>
      <c r="FPB374" s="18"/>
      <c r="FPC374" s="18"/>
      <c r="FPD374" s="18"/>
      <c r="FPE374" s="18"/>
      <c r="FPF374" s="18"/>
      <c r="FPG374" s="18"/>
      <c r="FPH374" s="18"/>
      <c r="FPI374" s="18"/>
      <c r="FPJ374" s="18"/>
      <c r="FPK374" s="18"/>
      <c r="FPL374" s="18"/>
      <c r="FPM374" s="18"/>
      <c r="FPN374" s="18"/>
      <c r="FPO374" s="18"/>
      <c r="FPP374" s="18"/>
      <c r="FPQ374" s="18"/>
      <c r="FPR374" s="18"/>
      <c r="FPS374" s="18"/>
      <c r="FPT374" s="18"/>
      <c r="FPU374" s="18"/>
      <c r="FPV374" s="18"/>
      <c r="FPW374" s="18"/>
      <c r="FPX374" s="18"/>
      <c r="FPY374" s="18"/>
      <c r="FPZ374" s="18"/>
      <c r="FQA374" s="18"/>
      <c r="FQB374" s="18"/>
      <c r="FQC374" s="18"/>
      <c r="FQD374" s="18"/>
      <c r="FQE374" s="18"/>
      <c r="FQF374" s="18"/>
      <c r="FQG374" s="18"/>
      <c r="FQH374" s="18"/>
      <c r="FQI374" s="18"/>
      <c r="FQJ374" s="18"/>
      <c r="FQK374" s="18"/>
      <c r="FQL374" s="18"/>
      <c r="FQM374" s="18"/>
      <c r="FQN374" s="18"/>
      <c r="FQO374" s="18"/>
      <c r="FQP374" s="18"/>
      <c r="FQQ374" s="18"/>
      <c r="FQR374" s="18"/>
      <c r="FQS374" s="18"/>
      <c r="FQT374" s="18"/>
      <c r="FQU374" s="18"/>
      <c r="FQV374" s="18"/>
      <c r="FQW374" s="18"/>
      <c r="FQX374" s="18"/>
      <c r="FQY374" s="18"/>
      <c r="FQZ374" s="18"/>
      <c r="FRA374" s="18"/>
      <c r="FRB374" s="18"/>
      <c r="FRC374" s="18"/>
      <c r="FRD374" s="18"/>
      <c r="FRE374" s="18"/>
      <c r="FRF374" s="18"/>
      <c r="FRG374" s="18"/>
      <c r="FRH374" s="18"/>
      <c r="FRI374" s="18"/>
      <c r="FRJ374" s="18"/>
      <c r="FRK374" s="18"/>
      <c r="FRL374" s="18"/>
      <c r="FRM374" s="18"/>
      <c r="FRN374" s="18"/>
      <c r="FRO374" s="18"/>
      <c r="FRP374" s="18"/>
      <c r="FRQ374" s="18"/>
      <c r="FRR374" s="18"/>
      <c r="FRS374" s="18"/>
      <c r="FRT374" s="18"/>
      <c r="FRU374" s="18"/>
      <c r="FRV374" s="18"/>
      <c r="FRW374" s="18"/>
      <c r="FRX374" s="18"/>
      <c r="FRY374" s="18"/>
      <c r="FRZ374" s="18"/>
      <c r="FSA374" s="18"/>
      <c r="FSB374" s="18"/>
      <c r="FSC374" s="18"/>
      <c r="FSD374" s="18"/>
      <c r="FSE374" s="18"/>
      <c r="FSF374" s="18"/>
      <c r="FSG374" s="18"/>
      <c r="FSH374" s="18"/>
      <c r="FSI374" s="18"/>
      <c r="FSJ374" s="18"/>
      <c r="FSK374" s="18"/>
      <c r="FSL374" s="18"/>
      <c r="FSM374" s="18"/>
      <c r="FSN374" s="18"/>
      <c r="FSO374" s="18"/>
      <c r="FSP374" s="18"/>
      <c r="FSQ374" s="18"/>
      <c r="FSR374" s="18"/>
      <c r="FSS374" s="18"/>
      <c r="FST374" s="18"/>
      <c r="FSU374" s="18"/>
      <c r="FSV374" s="18"/>
      <c r="FSW374" s="18"/>
      <c r="FSX374" s="18"/>
      <c r="FSY374" s="18"/>
      <c r="FSZ374" s="18"/>
      <c r="FTA374" s="18"/>
      <c r="FTB374" s="18"/>
      <c r="FTC374" s="18"/>
      <c r="FTD374" s="18"/>
      <c r="FTE374" s="18"/>
      <c r="FTF374" s="18"/>
      <c r="FTG374" s="18"/>
      <c r="FTH374" s="18"/>
      <c r="FTI374" s="18"/>
      <c r="FTJ374" s="18"/>
      <c r="FTK374" s="18"/>
      <c r="FTL374" s="18"/>
      <c r="FTM374" s="18"/>
      <c r="FTN374" s="18"/>
      <c r="FTO374" s="18"/>
      <c r="FTP374" s="18"/>
      <c r="FTQ374" s="18"/>
      <c r="FTR374" s="18"/>
      <c r="FTS374" s="18"/>
      <c r="FTT374" s="18"/>
      <c r="FTU374" s="18"/>
      <c r="FTV374" s="18"/>
      <c r="FTW374" s="18"/>
      <c r="FTX374" s="18"/>
      <c r="FTY374" s="18"/>
      <c r="FTZ374" s="18"/>
      <c r="FUA374" s="18"/>
      <c r="FUB374" s="18"/>
      <c r="FUC374" s="18"/>
      <c r="FUD374" s="18"/>
      <c r="FUE374" s="18"/>
      <c r="FUF374" s="18"/>
      <c r="FUG374" s="18"/>
      <c r="FUH374" s="18"/>
      <c r="FUI374" s="18"/>
      <c r="FUJ374" s="18"/>
      <c r="FUK374" s="18"/>
      <c r="FUL374" s="18"/>
      <c r="FUM374" s="18"/>
      <c r="FUN374" s="18"/>
      <c r="FUO374" s="18"/>
      <c r="FUP374" s="18"/>
      <c r="FUQ374" s="18"/>
      <c r="FUR374" s="18"/>
      <c r="FUS374" s="18"/>
      <c r="FUT374" s="18"/>
      <c r="FUU374" s="18"/>
      <c r="FUV374" s="18"/>
      <c r="FUW374" s="18"/>
      <c r="FUX374" s="18"/>
      <c r="FUY374" s="18"/>
      <c r="FUZ374" s="18"/>
      <c r="FVA374" s="18"/>
      <c r="FVB374" s="18"/>
      <c r="FVC374" s="18"/>
      <c r="FVD374" s="18"/>
      <c r="FVE374" s="18"/>
      <c r="FVF374" s="18"/>
      <c r="FVG374" s="18"/>
      <c r="FVH374" s="18"/>
      <c r="FVI374" s="18"/>
      <c r="FVJ374" s="18"/>
      <c r="FVK374" s="18"/>
      <c r="FVL374" s="18"/>
      <c r="FVM374" s="18"/>
      <c r="FVN374" s="18"/>
      <c r="FVO374" s="18"/>
      <c r="FVP374" s="18"/>
      <c r="FVQ374" s="18"/>
      <c r="FVR374" s="18"/>
      <c r="FVS374" s="18"/>
      <c r="FVT374" s="18"/>
      <c r="FVU374" s="18"/>
      <c r="FVV374" s="18"/>
      <c r="FVW374" s="18"/>
      <c r="FVX374" s="18"/>
      <c r="FVY374" s="18"/>
      <c r="FVZ374" s="18"/>
      <c r="FWA374" s="18"/>
      <c r="FWB374" s="18"/>
      <c r="FWC374" s="18"/>
      <c r="FWD374" s="18"/>
      <c r="FWE374" s="18"/>
      <c r="FWF374" s="18"/>
      <c r="FWG374" s="18"/>
      <c r="FWH374" s="18"/>
      <c r="FWI374" s="18"/>
      <c r="FWJ374" s="18"/>
      <c r="FWK374" s="18"/>
      <c r="FWL374" s="18"/>
      <c r="FWM374" s="18"/>
      <c r="FWN374" s="18"/>
      <c r="FWO374" s="18"/>
      <c r="FWP374" s="18"/>
      <c r="FWQ374" s="18"/>
      <c r="FWR374" s="18"/>
      <c r="FWS374" s="18"/>
      <c r="FWT374" s="18"/>
      <c r="FWU374" s="18"/>
      <c r="FWV374" s="18"/>
      <c r="FWW374" s="18"/>
      <c r="FWX374" s="18"/>
      <c r="FWY374" s="18"/>
      <c r="FWZ374" s="18"/>
      <c r="FXA374" s="18"/>
      <c r="FXB374" s="18"/>
      <c r="FXC374" s="18"/>
      <c r="FXD374" s="18"/>
      <c r="FXE374" s="18"/>
      <c r="FXF374" s="18"/>
      <c r="FXG374" s="18"/>
      <c r="FXH374" s="18"/>
      <c r="FXI374" s="18"/>
      <c r="FXJ374" s="18"/>
      <c r="FXK374" s="18"/>
      <c r="FXL374" s="18"/>
      <c r="FXM374" s="18"/>
      <c r="FXN374" s="18"/>
      <c r="FXO374" s="18"/>
      <c r="FXP374" s="18"/>
      <c r="FXQ374" s="18"/>
      <c r="FXR374" s="18"/>
      <c r="FXS374" s="18"/>
      <c r="FXT374" s="18"/>
      <c r="FXU374" s="18"/>
      <c r="FXV374" s="18"/>
      <c r="FXW374" s="18"/>
      <c r="FXX374" s="18"/>
      <c r="FXY374" s="18"/>
      <c r="FXZ374" s="18"/>
      <c r="FYA374" s="18"/>
      <c r="FYB374" s="18"/>
      <c r="FYC374" s="18"/>
      <c r="FYD374" s="18"/>
      <c r="FYE374" s="18"/>
      <c r="FYF374" s="18"/>
      <c r="FYG374" s="18"/>
      <c r="FYH374" s="18"/>
      <c r="FYI374" s="18"/>
      <c r="FYJ374" s="18"/>
      <c r="FYK374" s="18"/>
      <c r="FYL374" s="18"/>
      <c r="FYM374" s="18"/>
      <c r="FYN374" s="18"/>
      <c r="FYO374" s="18"/>
      <c r="FYP374" s="18"/>
      <c r="FYQ374" s="18"/>
      <c r="FYR374" s="18"/>
      <c r="FYS374" s="18"/>
      <c r="FYT374" s="18"/>
      <c r="FYU374" s="18"/>
      <c r="FYV374" s="18"/>
      <c r="FYW374" s="18"/>
      <c r="FYX374" s="18"/>
      <c r="FYY374" s="18"/>
      <c r="FYZ374" s="18"/>
      <c r="FZA374" s="18"/>
      <c r="FZB374" s="18"/>
      <c r="FZC374" s="18"/>
      <c r="FZD374" s="18"/>
      <c r="FZE374" s="18"/>
      <c r="FZF374" s="18"/>
      <c r="FZG374" s="18"/>
      <c r="FZH374" s="18"/>
      <c r="FZI374" s="18"/>
      <c r="FZJ374" s="18"/>
      <c r="FZK374" s="18"/>
      <c r="FZL374" s="18"/>
      <c r="FZM374" s="18"/>
      <c r="FZN374" s="18"/>
      <c r="FZO374" s="18"/>
      <c r="FZP374" s="18"/>
      <c r="FZQ374" s="18"/>
      <c r="FZR374" s="18"/>
      <c r="FZS374" s="18"/>
      <c r="FZT374" s="18"/>
      <c r="FZU374" s="18"/>
      <c r="FZV374" s="18"/>
      <c r="FZW374" s="18"/>
      <c r="FZX374" s="18"/>
      <c r="FZY374" s="18"/>
      <c r="FZZ374" s="18"/>
      <c r="GAA374" s="18"/>
      <c r="GAB374" s="18"/>
      <c r="GAC374" s="18"/>
      <c r="GAD374" s="18"/>
      <c r="GAE374" s="18"/>
      <c r="GAF374" s="18"/>
      <c r="GAG374" s="18"/>
      <c r="GAH374" s="18"/>
      <c r="GAI374" s="18"/>
      <c r="GAJ374" s="18"/>
      <c r="GAK374" s="18"/>
      <c r="GAL374" s="18"/>
      <c r="GAM374" s="18"/>
      <c r="GAN374" s="18"/>
      <c r="GAO374" s="18"/>
      <c r="GAP374" s="18"/>
      <c r="GAQ374" s="18"/>
      <c r="GAR374" s="18"/>
      <c r="GAS374" s="18"/>
      <c r="GAT374" s="18"/>
      <c r="GAU374" s="18"/>
      <c r="GAV374" s="18"/>
      <c r="GAW374" s="18"/>
      <c r="GAX374" s="18"/>
      <c r="GAY374" s="18"/>
      <c r="GAZ374" s="18"/>
      <c r="GBA374" s="18"/>
      <c r="GBB374" s="18"/>
      <c r="GBC374" s="18"/>
      <c r="GBD374" s="18"/>
      <c r="GBE374" s="18"/>
      <c r="GBF374" s="18"/>
      <c r="GBG374" s="18"/>
      <c r="GBH374" s="18"/>
      <c r="GBI374" s="18"/>
      <c r="GBJ374" s="18"/>
      <c r="GBK374" s="18"/>
      <c r="GBL374" s="18"/>
      <c r="GBM374" s="18"/>
      <c r="GBN374" s="18"/>
      <c r="GBO374" s="18"/>
      <c r="GBP374" s="18"/>
      <c r="GBQ374" s="18"/>
      <c r="GBR374" s="18"/>
      <c r="GBS374" s="18"/>
      <c r="GBT374" s="18"/>
      <c r="GBU374" s="18"/>
      <c r="GBV374" s="18"/>
      <c r="GBW374" s="18"/>
      <c r="GBX374" s="18"/>
      <c r="GBY374" s="18"/>
      <c r="GBZ374" s="18"/>
      <c r="GCA374" s="18"/>
      <c r="GCB374" s="18"/>
      <c r="GCC374" s="18"/>
      <c r="GCD374" s="18"/>
      <c r="GCE374" s="18"/>
      <c r="GCF374" s="18"/>
      <c r="GCG374" s="18"/>
      <c r="GCH374" s="18"/>
      <c r="GCI374" s="18"/>
      <c r="GCJ374" s="18"/>
      <c r="GCK374" s="18"/>
      <c r="GCL374" s="18"/>
      <c r="GCM374" s="18"/>
      <c r="GCN374" s="18"/>
      <c r="GCO374" s="18"/>
      <c r="GCP374" s="18"/>
      <c r="GCQ374" s="18"/>
      <c r="GCR374" s="18"/>
      <c r="GCS374" s="18"/>
      <c r="GCT374" s="18"/>
      <c r="GCU374" s="18"/>
      <c r="GCV374" s="18"/>
      <c r="GCW374" s="18"/>
      <c r="GCX374" s="18"/>
      <c r="GCY374" s="18"/>
      <c r="GCZ374" s="18"/>
      <c r="GDA374" s="18"/>
      <c r="GDB374" s="18"/>
      <c r="GDC374" s="18"/>
      <c r="GDD374" s="18"/>
      <c r="GDE374" s="18"/>
      <c r="GDF374" s="18"/>
      <c r="GDG374" s="18"/>
      <c r="GDH374" s="18"/>
      <c r="GDI374" s="18"/>
      <c r="GDJ374" s="18"/>
      <c r="GDK374" s="18"/>
      <c r="GDL374" s="18"/>
      <c r="GDM374" s="18"/>
      <c r="GDN374" s="18"/>
      <c r="GDO374" s="18"/>
      <c r="GDP374" s="18"/>
      <c r="GDQ374" s="18"/>
      <c r="GDR374" s="18"/>
      <c r="GDS374" s="18"/>
      <c r="GDT374" s="18"/>
      <c r="GDU374" s="18"/>
      <c r="GDV374" s="18"/>
      <c r="GDW374" s="18"/>
      <c r="GDX374" s="18"/>
      <c r="GDY374" s="18"/>
      <c r="GDZ374" s="18"/>
      <c r="GEA374" s="18"/>
      <c r="GEB374" s="18"/>
      <c r="GEC374" s="18"/>
      <c r="GED374" s="18"/>
      <c r="GEE374" s="18"/>
      <c r="GEF374" s="18"/>
      <c r="GEG374" s="18"/>
      <c r="GEH374" s="18"/>
      <c r="GEI374" s="18"/>
      <c r="GEJ374" s="18"/>
      <c r="GEK374" s="18"/>
      <c r="GEL374" s="18"/>
      <c r="GEM374" s="18"/>
      <c r="GEN374" s="18"/>
      <c r="GEO374" s="18"/>
      <c r="GEP374" s="18"/>
      <c r="GEQ374" s="18"/>
      <c r="GER374" s="18"/>
      <c r="GES374" s="18"/>
      <c r="GET374" s="18"/>
      <c r="GEU374" s="18"/>
      <c r="GEV374" s="18"/>
      <c r="GEW374" s="18"/>
      <c r="GEX374" s="18"/>
      <c r="GEY374" s="18"/>
      <c r="GEZ374" s="18"/>
      <c r="GFA374" s="18"/>
      <c r="GFB374" s="18"/>
      <c r="GFC374" s="18"/>
      <c r="GFD374" s="18"/>
      <c r="GFE374" s="18"/>
      <c r="GFF374" s="18"/>
      <c r="GFG374" s="18"/>
      <c r="GFH374" s="18"/>
      <c r="GFI374" s="18"/>
      <c r="GFJ374" s="18"/>
      <c r="GFK374" s="18"/>
      <c r="GFL374" s="18"/>
      <c r="GFM374" s="18"/>
      <c r="GFN374" s="18"/>
      <c r="GFO374" s="18"/>
      <c r="GFP374" s="18"/>
      <c r="GFQ374" s="18"/>
      <c r="GFR374" s="18"/>
      <c r="GFS374" s="18"/>
      <c r="GFT374" s="18"/>
      <c r="GFU374" s="18"/>
      <c r="GFV374" s="18"/>
      <c r="GFW374" s="18"/>
      <c r="GFX374" s="18"/>
      <c r="GFY374" s="18"/>
      <c r="GFZ374" s="18"/>
      <c r="GGA374" s="18"/>
      <c r="GGB374" s="18"/>
      <c r="GGC374" s="18"/>
      <c r="GGD374" s="18"/>
      <c r="GGE374" s="18"/>
      <c r="GGF374" s="18"/>
      <c r="GGG374" s="18"/>
      <c r="GGH374" s="18"/>
      <c r="GGI374" s="18"/>
      <c r="GGJ374" s="18"/>
      <c r="GGK374" s="18"/>
      <c r="GGL374" s="18"/>
      <c r="GGM374" s="18"/>
      <c r="GGN374" s="18"/>
      <c r="GGO374" s="18"/>
      <c r="GGP374" s="18"/>
      <c r="GGQ374" s="18"/>
      <c r="GGR374" s="18"/>
      <c r="GGS374" s="18"/>
      <c r="GGT374" s="18"/>
      <c r="GGU374" s="18"/>
      <c r="GGV374" s="18"/>
      <c r="GGW374" s="18"/>
      <c r="GGX374" s="18"/>
      <c r="GGY374" s="18"/>
      <c r="GGZ374" s="18"/>
      <c r="GHA374" s="18"/>
      <c r="GHB374" s="18"/>
      <c r="GHC374" s="18"/>
      <c r="GHD374" s="18"/>
      <c r="GHE374" s="18"/>
      <c r="GHF374" s="18"/>
      <c r="GHG374" s="18"/>
      <c r="GHH374" s="18"/>
      <c r="GHI374" s="18"/>
      <c r="GHJ374" s="18"/>
      <c r="GHK374" s="18"/>
      <c r="GHL374" s="18"/>
      <c r="GHM374" s="18"/>
      <c r="GHN374" s="18"/>
      <c r="GHO374" s="18"/>
      <c r="GHP374" s="18"/>
      <c r="GHQ374" s="18"/>
      <c r="GHR374" s="18"/>
      <c r="GHS374" s="18"/>
      <c r="GHT374" s="18"/>
      <c r="GHU374" s="18"/>
      <c r="GHV374" s="18"/>
      <c r="GHW374" s="18"/>
      <c r="GHX374" s="18"/>
      <c r="GHY374" s="18"/>
      <c r="GHZ374" s="18"/>
      <c r="GIA374" s="18"/>
      <c r="GIB374" s="18"/>
      <c r="GIC374" s="18"/>
      <c r="GID374" s="18"/>
      <c r="GIE374" s="18"/>
      <c r="GIF374" s="18"/>
      <c r="GIG374" s="18"/>
      <c r="GIH374" s="18"/>
      <c r="GII374" s="18"/>
      <c r="GIJ374" s="18"/>
      <c r="GIK374" s="18"/>
      <c r="GIL374" s="18"/>
      <c r="GIM374" s="18"/>
      <c r="GIN374" s="18"/>
      <c r="GIO374" s="18"/>
      <c r="GIP374" s="18"/>
      <c r="GIQ374" s="18"/>
      <c r="GIR374" s="18"/>
      <c r="GIS374" s="18"/>
      <c r="GIT374" s="18"/>
      <c r="GIU374" s="18"/>
      <c r="GIV374" s="18"/>
      <c r="GIW374" s="18"/>
      <c r="GIX374" s="18"/>
      <c r="GIY374" s="18"/>
      <c r="GIZ374" s="18"/>
      <c r="GJA374" s="18"/>
      <c r="GJB374" s="18"/>
      <c r="GJC374" s="18"/>
      <c r="GJD374" s="18"/>
      <c r="GJE374" s="18"/>
      <c r="GJF374" s="18"/>
      <c r="GJG374" s="18"/>
      <c r="GJH374" s="18"/>
      <c r="GJI374" s="18"/>
      <c r="GJJ374" s="18"/>
      <c r="GJK374" s="18"/>
      <c r="GJL374" s="18"/>
      <c r="GJM374" s="18"/>
      <c r="GJN374" s="18"/>
      <c r="GJO374" s="18"/>
      <c r="GJP374" s="18"/>
      <c r="GJQ374" s="18"/>
      <c r="GJR374" s="18"/>
      <c r="GJS374" s="18"/>
      <c r="GJT374" s="18"/>
      <c r="GJU374" s="18"/>
      <c r="GJV374" s="18"/>
      <c r="GJW374" s="18"/>
      <c r="GJX374" s="18"/>
      <c r="GJY374" s="18"/>
      <c r="GJZ374" s="18"/>
      <c r="GKA374" s="18"/>
      <c r="GKB374" s="18"/>
      <c r="GKC374" s="18"/>
      <c r="GKD374" s="18"/>
      <c r="GKE374" s="18"/>
      <c r="GKF374" s="18"/>
      <c r="GKG374" s="18"/>
      <c r="GKH374" s="18"/>
      <c r="GKI374" s="18"/>
      <c r="GKJ374" s="18"/>
      <c r="GKK374" s="18"/>
      <c r="GKL374" s="18"/>
      <c r="GKM374" s="18"/>
      <c r="GKN374" s="18"/>
      <c r="GKO374" s="18"/>
      <c r="GKP374" s="18"/>
      <c r="GKQ374" s="18"/>
      <c r="GKR374" s="18"/>
      <c r="GKS374" s="18"/>
      <c r="GKT374" s="18"/>
      <c r="GKU374" s="18"/>
      <c r="GKV374" s="18"/>
      <c r="GKW374" s="18"/>
      <c r="GKX374" s="18"/>
      <c r="GKY374" s="18"/>
      <c r="GKZ374" s="18"/>
      <c r="GLA374" s="18"/>
      <c r="GLB374" s="18"/>
      <c r="GLC374" s="18"/>
      <c r="GLD374" s="18"/>
      <c r="GLE374" s="18"/>
      <c r="GLF374" s="18"/>
      <c r="GLG374" s="18"/>
      <c r="GLH374" s="18"/>
      <c r="GLI374" s="18"/>
      <c r="GLJ374" s="18"/>
      <c r="GLK374" s="18"/>
      <c r="GLL374" s="18"/>
      <c r="GLM374" s="18"/>
      <c r="GLN374" s="18"/>
      <c r="GLO374" s="18"/>
      <c r="GLP374" s="18"/>
      <c r="GLQ374" s="18"/>
      <c r="GLR374" s="18"/>
      <c r="GLS374" s="18"/>
      <c r="GLT374" s="18"/>
      <c r="GLU374" s="18"/>
      <c r="GLV374" s="18"/>
      <c r="GLW374" s="18"/>
      <c r="GLX374" s="18"/>
      <c r="GLY374" s="18"/>
      <c r="GLZ374" s="18"/>
      <c r="GMA374" s="18"/>
      <c r="GMB374" s="18"/>
      <c r="GMC374" s="18"/>
      <c r="GMD374" s="18"/>
      <c r="GME374" s="18"/>
      <c r="GMF374" s="18"/>
      <c r="GMG374" s="18"/>
      <c r="GMH374" s="18"/>
      <c r="GMI374" s="18"/>
      <c r="GMJ374" s="18"/>
      <c r="GMK374" s="18"/>
      <c r="GML374" s="18"/>
      <c r="GMM374" s="18"/>
      <c r="GMN374" s="18"/>
      <c r="GMO374" s="18"/>
      <c r="GMP374" s="18"/>
      <c r="GMQ374" s="18"/>
      <c r="GMR374" s="18"/>
      <c r="GMS374" s="18"/>
      <c r="GMT374" s="18"/>
      <c r="GMU374" s="18"/>
      <c r="GMV374" s="18"/>
      <c r="GMW374" s="18"/>
      <c r="GMX374" s="18"/>
      <c r="GMY374" s="18"/>
      <c r="GMZ374" s="18"/>
      <c r="GNA374" s="18"/>
      <c r="GNB374" s="18"/>
      <c r="GNC374" s="18"/>
      <c r="GND374" s="18"/>
      <c r="GNE374" s="18"/>
      <c r="GNF374" s="18"/>
      <c r="GNG374" s="18"/>
      <c r="GNH374" s="18"/>
      <c r="GNI374" s="18"/>
      <c r="GNJ374" s="18"/>
      <c r="GNK374" s="18"/>
      <c r="GNL374" s="18"/>
      <c r="GNM374" s="18"/>
      <c r="GNN374" s="18"/>
      <c r="GNO374" s="18"/>
      <c r="GNP374" s="18"/>
      <c r="GNQ374" s="18"/>
      <c r="GNR374" s="18"/>
      <c r="GNS374" s="18"/>
      <c r="GNT374" s="18"/>
      <c r="GNU374" s="18"/>
      <c r="GNV374" s="18"/>
      <c r="GNW374" s="18"/>
      <c r="GNX374" s="18"/>
      <c r="GNY374" s="18"/>
      <c r="GNZ374" s="18"/>
      <c r="GOA374" s="18"/>
      <c r="GOB374" s="18"/>
      <c r="GOC374" s="18"/>
      <c r="GOD374" s="18"/>
      <c r="GOE374" s="18"/>
      <c r="GOF374" s="18"/>
      <c r="GOG374" s="18"/>
      <c r="GOH374" s="18"/>
      <c r="GOI374" s="18"/>
      <c r="GOJ374" s="18"/>
      <c r="GOK374" s="18"/>
      <c r="GOL374" s="18"/>
      <c r="GOM374" s="18"/>
      <c r="GON374" s="18"/>
      <c r="GOO374" s="18"/>
      <c r="GOP374" s="18"/>
      <c r="GOQ374" s="18"/>
      <c r="GOR374" s="18"/>
      <c r="GOS374" s="18"/>
      <c r="GOT374" s="18"/>
      <c r="GOU374" s="18"/>
      <c r="GOV374" s="18"/>
      <c r="GOW374" s="18"/>
      <c r="GOX374" s="18"/>
      <c r="GOY374" s="18"/>
      <c r="GOZ374" s="18"/>
      <c r="GPA374" s="18"/>
      <c r="GPB374" s="18"/>
      <c r="GPC374" s="18"/>
      <c r="GPD374" s="18"/>
      <c r="GPE374" s="18"/>
      <c r="GPF374" s="18"/>
      <c r="GPG374" s="18"/>
      <c r="GPH374" s="18"/>
      <c r="GPI374" s="18"/>
      <c r="GPJ374" s="18"/>
      <c r="GPK374" s="18"/>
      <c r="GPL374" s="18"/>
      <c r="GPM374" s="18"/>
      <c r="GPN374" s="18"/>
      <c r="GPO374" s="18"/>
      <c r="GPP374" s="18"/>
      <c r="GPQ374" s="18"/>
      <c r="GPR374" s="18"/>
      <c r="GPS374" s="18"/>
      <c r="GPT374" s="18"/>
      <c r="GPU374" s="18"/>
      <c r="GPV374" s="18"/>
      <c r="GPW374" s="18"/>
      <c r="GPX374" s="18"/>
      <c r="GPY374" s="18"/>
      <c r="GPZ374" s="18"/>
      <c r="GQA374" s="18"/>
      <c r="GQB374" s="18"/>
      <c r="GQC374" s="18"/>
      <c r="GQD374" s="18"/>
      <c r="GQE374" s="18"/>
      <c r="GQF374" s="18"/>
      <c r="GQG374" s="18"/>
      <c r="GQH374" s="18"/>
      <c r="GQI374" s="18"/>
      <c r="GQJ374" s="18"/>
      <c r="GQK374" s="18"/>
      <c r="GQL374" s="18"/>
      <c r="GQM374" s="18"/>
      <c r="GQN374" s="18"/>
      <c r="GQO374" s="18"/>
      <c r="GQP374" s="18"/>
      <c r="GQQ374" s="18"/>
      <c r="GQR374" s="18"/>
      <c r="GQS374" s="18"/>
      <c r="GQT374" s="18"/>
      <c r="GQU374" s="18"/>
      <c r="GQV374" s="18"/>
      <c r="GQW374" s="18"/>
      <c r="GQX374" s="18"/>
      <c r="GQY374" s="18"/>
      <c r="GQZ374" s="18"/>
      <c r="GRA374" s="18"/>
      <c r="GRB374" s="18"/>
      <c r="GRC374" s="18"/>
      <c r="GRD374" s="18"/>
      <c r="GRE374" s="18"/>
      <c r="GRF374" s="18"/>
      <c r="GRG374" s="18"/>
      <c r="GRH374" s="18"/>
      <c r="GRI374" s="18"/>
      <c r="GRJ374" s="18"/>
      <c r="GRK374" s="18"/>
      <c r="GRL374" s="18"/>
      <c r="GRM374" s="18"/>
      <c r="GRN374" s="18"/>
      <c r="GRO374" s="18"/>
      <c r="GRP374" s="18"/>
      <c r="GRQ374" s="18"/>
      <c r="GRR374" s="18"/>
      <c r="GRS374" s="18"/>
      <c r="GRT374" s="18"/>
      <c r="GRU374" s="18"/>
      <c r="GRV374" s="18"/>
      <c r="GRW374" s="18"/>
      <c r="GRX374" s="18"/>
      <c r="GRY374" s="18"/>
      <c r="GRZ374" s="18"/>
      <c r="GSA374" s="18"/>
      <c r="GSB374" s="18"/>
      <c r="GSC374" s="18"/>
      <c r="GSD374" s="18"/>
      <c r="GSE374" s="18"/>
      <c r="GSF374" s="18"/>
      <c r="GSG374" s="18"/>
      <c r="GSH374" s="18"/>
      <c r="GSI374" s="18"/>
      <c r="GSJ374" s="18"/>
      <c r="GSK374" s="18"/>
      <c r="GSL374" s="18"/>
      <c r="GSM374" s="18"/>
      <c r="GSN374" s="18"/>
      <c r="GSO374" s="18"/>
      <c r="GSP374" s="18"/>
      <c r="GSQ374" s="18"/>
      <c r="GSR374" s="18"/>
      <c r="GSS374" s="18"/>
      <c r="GST374" s="18"/>
      <c r="GSU374" s="18"/>
      <c r="GSV374" s="18"/>
      <c r="GSW374" s="18"/>
      <c r="GSX374" s="18"/>
      <c r="GSY374" s="18"/>
      <c r="GSZ374" s="18"/>
      <c r="GTA374" s="18"/>
      <c r="GTB374" s="18"/>
      <c r="GTC374" s="18"/>
      <c r="GTD374" s="18"/>
      <c r="GTE374" s="18"/>
      <c r="GTF374" s="18"/>
      <c r="GTG374" s="18"/>
      <c r="GTH374" s="18"/>
      <c r="GTI374" s="18"/>
      <c r="GTJ374" s="18"/>
      <c r="GTK374" s="18"/>
      <c r="GTL374" s="18"/>
      <c r="GTM374" s="18"/>
      <c r="GTN374" s="18"/>
      <c r="GTO374" s="18"/>
      <c r="GTP374" s="18"/>
      <c r="GTQ374" s="18"/>
      <c r="GTR374" s="18"/>
      <c r="GTS374" s="18"/>
      <c r="GTT374" s="18"/>
      <c r="GTU374" s="18"/>
      <c r="GTV374" s="18"/>
      <c r="GTW374" s="18"/>
      <c r="GTX374" s="18"/>
      <c r="GTY374" s="18"/>
      <c r="GTZ374" s="18"/>
      <c r="GUA374" s="18"/>
      <c r="GUB374" s="18"/>
      <c r="GUC374" s="18"/>
      <c r="GUD374" s="18"/>
      <c r="GUE374" s="18"/>
      <c r="GUF374" s="18"/>
      <c r="GUG374" s="18"/>
      <c r="GUH374" s="18"/>
      <c r="GUI374" s="18"/>
      <c r="GUJ374" s="18"/>
      <c r="GUK374" s="18"/>
      <c r="GUL374" s="18"/>
      <c r="GUM374" s="18"/>
      <c r="GUN374" s="18"/>
      <c r="GUO374" s="18"/>
      <c r="GUP374" s="18"/>
      <c r="GUQ374" s="18"/>
      <c r="GUR374" s="18"/>
      <c r="GUS374" s="18"/>
      <c r="GUT374" s="18"/>
      <c r="GUU374" s="18"/>
      <c r="GUV374" s="18"/>
      <c r="GUW374" s="18"/>
      <c r="GUX374" s="18"/>
      <c r="GUY374" s="18"/>
      <c r="GUZ374" s="18"/>
      <c r="GVA374" s="18"/>
      <c r="GVB374" s="18"/>
      <c r="GVC374" s="18"/>
      <c r="GVD374" s="18"/>
      <c r="GVE374" s="18"/>
      <c r="GVF374" s="18"/>
      <c r="GVG374" s="18"/>
      <c r="GVH374" s="18"/>
      <c r="GVI374" s="18"/>
      <c r="GVJ374" s="18"/>
      <c r="GVK374" s="18"/>
      <c r="GVL374" s="18"/>
      <c r="GVM374" s="18"/>
      <c r="GVN374" s="18"/>
      <c r="GVO374" s="18"/>
      <c r="GVP374" s="18"/>
      <c r="GVQ374" s="18"/>
      <c r="GVR374" s="18"/>
      <c r="GVS374" s="18"/>
      <c r="GVT374" s="18"/>
      <c r="GVU374" s="18"/>
      <c r="GVV374" s="18"/>
      <c r="GVW374" s="18"/>
      <c r="GVX374" s="18"/>
      <c r="GVY374" s="18"/>
      <c r="GVZ374" s="18"/>
      <c r="GWA374" s="18"/>
      <c r="GWB374" s="18"/>
      <c r="GWC374" s="18"/>
      <c r="GWD374" s="18"/>
      <c r="GWE374" s="18"/>
      <c r="GWF374" s="18"/>
      <c r="GWG374" s="18"/>
      <c r="GWH374" s="18"/>
      <c r="GWI374" s="18"/>
      <c r="GWJ374" s="18"/>
      <c r="GWK374" s="18"/>
      <c r="GWL374" s="18"/>
      <c r="GWM374" s="18"/>
      <c r="GWN374" s="18"/>
      <c r="GWO374" s="18"/>
      <c r="GWP374" s="18"/>
      <c r="GWQ374" s="18"/>
      <c r="GWR374" s="18"/>
      <c r="GWS374" s="18"/>
      <c r="GWT374" s="18"/>
      <c r="GWU374" s="18"/>
      <c r="GWV374" s="18"/>
      <c r="GWW374" s="18"/>
      <c r="GWX374" s="18"/>
      <c r="GWY374" s="18"/>
      <c r="GWZ374" s="18"/>
      <c r="GXA374" s="18"/>
      <c r="GXB374" s="18"/>
      <c r="GXC374" s="18"/>
      <c r="GXD374" s="18"/>
      <c r="GXE374" s="18"/>
      <c r="GXF374" s="18"/>
      <c r="GXG374" s="18"/>
      <c r="GXH374" s="18"/>
      <c r="GXI374" s="18"/>
      <c r="GXJ374" s="18"/>
      <c r="GXK374" s="18"/>
      <c r="GXL374" s="18"/>
      <c r="GXM374" s="18"/>
      <c r="GXN374" s="18"/>
      <c r="GXO374" s="18"/>
      <c r="GXP374" s="18"/>
      <c r="GXQ374" s="18"/>
      <c r="GXR374" s="18"/>
      <c r="GXS374" s="18"/>
      <c r="GXT374" s="18"/>
      <c r="GXU374" s="18"/>
      <c r="GXV374" s="18"/>
      <c r="GXW374" s="18"/>
      <c r="GXX374" s="18"/>
      <c r="GXY374" s="18"/>
      <c r="GXZ374" s="18"/>
      <c r="GYA374" s="18"/>
      <c r="GYB374" s="18"/>
      <c r="GYC374" s="18"/>
      <c r="GYD374" s="18"/>
      <c r="GYE374" s="18"/>
      <c r="GYF374" s="18"/>
      <c r="GYG374" s="18"/>
      <c r="GYH374" s="18"/>
      <c r="GYI374" s="18"/>
      <c r="GYJ374" s="18"/>
      <c r="GYK374" s="18"/>
      <c r="GYL374" s="18"/>
      <c r="GYM374" s="18"/>
      <c r="GYN374" s="18"/>
      <c r="GYO374" s="18"/>
      <c r="GYP374" s="18"/>
      <c r="GYQ374" s="18"/>
      <c r="GYR374" s="18"/>
      <c r="GYS374" s="18"/>
      <c r="GYT374" s="18"/>
      <c r="GYU374" s="18"/>
      <c r="GYV374" s="18"/>
      <c r="GYW374" s="18"/>
      <c r="GYX374" s="18"/>
      <c r="GYY374" s="18"/>
      <c r="GYZ374" s="18"/>
      <c r="GZA374" s="18"/>
      <c r="GZB374" s="18"/>
      <c r="GZC374" s="18"/>
      <c r="GZD374" s="18"/>
      <c r="GZE374" s="18"/>
      <c r="GZF374" s="18"/>
      <c r="GZG374" s="18"/>
      <c r="GZH374" s="18"/>
      <c r="GZI374" s="18"/>
      <c r="GZJ374" s="18"/>
      <c r="GZK374" s="18"/>
      <c r="GZL374" s="18"/>
      <c r="GZM374" s="18"/>
      <c r="GZN374" s="18"/>
      <c r="GZO374" s="18"/>
      <c r="GZP374" s="18"/>
      <c r="GZQ374" s="18"/>
      <c r="GZR374" s="18"/>
      <c r="GZS374" s="18"/>
      <c r="GZT374" s="18"/>
      <c r="GZU374" s="18"/>
      <c r="GZV374" s="18"/>
      <c r="GZW374" s="18"/>
      <c r="GZX374" s="18"/>
      <c r="GZY374" s="18"/>
      <c r="GZZ374" s="18"/>
      <c r="HAA374" s="18"/>
      <c r="HAB374" s="18"/>
      <c r="HAC374" s="18"/>
      <c r="HAD374" s="18"/>
      <c r="HAE374" s="18"/>
      <c r="HAF374" s="18"/>
      <c r="HAG374" s="18"/>
      <c r="HAH374" s="18"/>
      <c r="HAI374" s="18"/>
      <c r="HAJ374" s="18"/>
      <c r="HAK374" s="18"/>
      <c r="HAL374" s="18"/>
      <c r="HAM374" s="18"/>
      <c r="HAN374" s="18"/>
      <c r="HAO374" s="18"/>
      <c r="HAP374" s="18"/>
      <c r="HAQ374" s="18"/>
      <c r="HAR374" s="18"/>
      <c r="HAS374" s="18"/>
      <c r="HAT374" s="18"/>
      <c r="HAU374" s="18"/>
      <c r="HAV374" s="18"/>
      <c r="HAW374" s="18"/>
      <c r="HAX374" s="18"/>
      <c r="HAY374" s="18"/>
      <c r="HAZ374" s="18"/>
      <c r="HBA374" s="18"/>
      <c r="HBB374" s="18"/>
      <c r="HBC374" s="18"/>
      <c r="HBD374" s="18"/>
      <c r="HBE374" s="18"/>
      <c r="HBF374" s="18"/>
      <c r="HBG374" s="18"/>
      <c r="HBH374" s="18"/>
      <c r="HBI374" s="18"/>
      <c r="HBJ374" s="18"/>
      <c r="HBK374" s="18"/>
      <c r="HBL374" s="18"/>
      <c r="HBM374" s="18"/>
      <c r="HBN374" s="18"/>
      <c r="HBO374" s="18"/>
      <c r="HBP374" s="18"/>
      <c r="HBQ374" s="18"/>
      <c r="HBR374" s="18"/>
      <c r="HBS374" s="18"/>
      <c r="HBT374" s="18"/>
      <c r="HBU374" s="18"/>
      <c r="HBV374" s="18"/>
      <c r="HBW374" s="18"/>
      <c r="HBX374" s="18"/>
      <c r="HBY374" s="18"/>
      <c r="HBZ374" s="18"/>
      <c r="HCA374" s="18"/>
      <c r="HCB374" s="18"/>
      <c r="HCC374" s="18"/>
      <c r="HCD374" s="18"/>
      <c r="HCE374" s="18"/>
      <c r="HCF374" s="18"/>
      <c r="HCG374" s="18"/>
      <c r="HCH374" s="18"/>
      <c r="HCI374" s="18"/>
      <c r="HCJ374" s="18"/>
      <c r="HCK374" s="18"/>
      <c r="HCL374" s="18"/>
      <c r="HCM374" s="18"/>
      <c r="HCN374" s="18"/>
      <c r="HCO374" s="18"/>
      <c r="HCP374" s="18"/>
      <c r="HCQ374" s="18"/>
      <c r="HCR374" s="18"/>
      <c r="HCS374" s="18"/>
      <c r="HCT374" s="18"/>
      <c r="HCU374" s="18"/>
      <c r="HCV374" s="18"/>
      <c r="HCW374" s="18"/>
      <c r="HCX374" s="18"/>
      <c r="HCY374" s="18"/>
      <c r="HCZ374" s="18"/>
      <c r="HDA374" s="18"/>
      <c r="HDB374" s="18"/>
      <c r="HDC374" s="18"/>
      <c r="HDD374" s="18"/>
      <c r="HDE374" s="18"/>
      <c r="HDF374" s="18"/>
      <c r="HDG374" s="18"/>
      <c r="HDH374" s="18"/>
      <c r="HDI374" s="18"/>
      <c r="HDJ374" s="18"/>
      <c r="HDK374" s="18"/>
      <c r="HDL374" s="18"/>
      <c r="HDM374" s="18"/>
      <c r="HDN374" s="18"/>
      <c r="HDO374" s="18"/>
      <c r="HDP374" s="18"/>
      <c r="HDQ374" s="18"/>
      <c r="HDR374" s="18"/>
      <c r="HDS374" s="18"/>
      <c r="HDT374" s="18"/>
      <c r="HDU374" s="18"/>
      <c r="HDV374" s="18"/>
      <c r="HDW374" s="18"/>
      <c r="HDX374" s="18"/>
      <c r="HDY374" s="18"/>
      <c r="HDZ374" s="18"/>
      <c r="HEA374" s="18"/>
      <c r="HEB374" s="18"/>
      <c r="HEC374" s="18"/>
      <c r="HED374" s="18"/>
      <c r="HEE374" s="18"/>
      <c r="HEF374" s="18"/>
      <c r="HEG374" s="18"/>
      <c r="HEH374" s="18"/>
      <c r="HEI374" s="18"/>
      <c r="HEJ374" s="18"/>
      <c r="HEK374" s="18"/>
      <c r="HEL374" s="18"/>
      <c r="HEM374" s="18"/>
      <c r="HEN374" s="18"/>
      <c r="HEO374" s="18"/>
      <c r="HEP374" s="18"/>
      <c r="HEQ374" s="18"/>
      <c r="HER374" s="18"/>
      <c r="HES374" s="18"/>
      <c r="HET374" s="18"/>
      <c r="HEU374" s="18"/>
      <c r="HEV374" s="18"/>
      <c r="HEW374" s="18"/>
      <c r="HEX374" s="18"/>
      <c r="HEY374" s="18"/>
      <c r="HEZ374" s="18"/>
      <c r="HFA374" s="18"/>
      <c r="HFB374" s="18"/>
      <c r="HFC374" s="18"/>
      <c r="HFD374" s="18"/>
      <c r="HFE374" s="18"/>
      <c r="HFF374" s="18"/>
      <c r="HFG374" s="18"/>
      <c r="HFH374" s="18"/>
      <c r="HFI374" s="18"/>
      <c r="HFJ374" s="18"/>
      <c r="HFK374" s="18"/>
      <c r="HFL374" s="18"/>
      <c r="HFM374" s="18"/>
      <c r="HFN374" s="18"/>
      <c r="HFO374" s="18"/>
      <c r="HFP374" s="18"/>
      <c r="HFQ374" s="18"/>
      <c r="HFR374" s="18"/>
      <c r="HFS374" s="18"/>
      <c r="HFT374" s="18"/>
      <c r="HFU374" s="18"/>
      <c r="HFV374" s="18"/>
      <c r="HFW374" s="18"/>
      <c r="HFX374" s="18"/>
      <c r="HFY374" s="18"/>
      <c r="HFZ374" s="18"/>
      <c r="HGA374" s="18"/>
      <c r="HGB374" s="18"/>
      <c r="HGC374" s="18"/>
      <c r="HGD374" s="18"/>
      <c r="HGE374" s="18"/>
      <c r="HGF374" s="18"/>
      <c r="HGG374" s="18"/>
      <c r="HGH374" s="18"/>
      <c r="HGI374" s="18"/>
      <c r="HGJ374" s="18"/>
      <c r="HGK374" s="18"/>
      <c r="HGL374" s="18"/>
      <c r="HGM374" s="18"/>
      <c r="HGN374" s="18"/>
      <c r="HGO374" s="18"/>
      <c r="HGP374" s="18"/>
      <c r="HGQ374" s="18"/>
      <c r="HGR374" s="18"/>
      <c r="HGS374" s="18"/>
      <c r="HGT374" s="18"/>
      <c r="HGU374" s="18"/>
      <c r="HGV374" s="18"/>
      <c r="HGW374" s="18"/>
      <c r="HGX374" s="18"/>
      <c r="HGY374" s="18"/>
      <c r="HGZ374" s="18"/>
      <c r="HHA374" s="18"/>
      <c r="HHB374" s="18"/>
      <c r="HHC374" s="18"/>
      <c r="HHD374" s="18"/>
      <c r="HHE374" s="18"/>
      <c r="HHF374" s="18"/>
      <c r="HHG374" s="18"/>
      <c r="HHH374" s="18"/>
      <c r="HHI374" s="18"/>
      <c r="HHJ374" s="18"/>
      <c r="HHK374" s="18"/>
      <c r="HHL374" s="18"/>
      <c r="HHM374" s="18"/>
      <c r="HHN374" s="18"/>
      <c r="HHO374" s="18"/>
      <c r="HHP374" s="18"/>
      <c r="HHQ374" s="18"/>
      <c r="HHR374" s="18"/>
      <c r="HHS374" s="18"/>
      <c r="HHT374" s="18"/>
      <c r="HHU374" s="18"/>
      <c r="HHV374" s="18"/>
      <c r="HHW374" s="18"/>
      <c r="HHX374" s="18"/>
      <c r="HHY374" s="18"/>
      <c r="HHZ374" s="18"/>
      <c r="HIA374" s="18"/>
      <c r="HIB374" s="18"/>
      <c r="HIC374" s="18"/>
      <c r="HID374" s="18"/>
      <c r="HIE374" s="18"/>
      <c r="HIF374" s="18"/>
      <c r="HIG374" s="18"/>
      <c r="HIH374" s="18"/>
      <c r="HII374" s="18"/>
      <c r="HIJ374" s="18"/>
      <c r="HIK374" s="18"/>
      <c r="HIL374" s="18"/>
      <c r="HIM374" s="18"/>
      <c r="HIN374" s="18"/>
      <c r="HIO374" s="18"/>
      <c r="HIP374" s="18"/>
      <c r="HIQ374" s="18"/>
      <c r="HIR374" s="18"/>
      <c r="HIS374" s="18"/>
      <c r="HIT374" s="18"/>
      <c r="HIU374" s="18"/>
      <c r="HIV374" s="18"/>
      <c r="HIW374" s="18"/>
      <c r="HIX374" s="18"/>
      <c r="HIY374" s="18"/>
      <c r="HIZ374" s="18"/>
      <c r="HJA374" s="18"/>
      <c r="HJB374" s="18"/>
      <c r="HJC374" s="18"/>
      <c r="HJD374" s="18"/>
      <c r="HJE374" s="18"/>
      <c r="HJF374" s="18"/>
      <c r="HJG374" s="18"/>
      <c r="HJH374" s="18"/>
      <c r="HJI374" s="18"/>
      <c r="HJJ374" s="18"/>
      <c r="HJK374" s="18"/>
      <c r="HJL374" s="18"/>
      <c r="HJM374" s="18"/>
      <c r="HJN374" s="18"/>
      <c r="HJO374" s="18"/>
      <c r="HJP374" s="18"/>
      <c r="HJQ374" s="18"/>
      <c r="HJR374" s="18"/>
      <c r="HJS374" s="18"/>
      <c r="HJT374" s="18"/>
      <c r="HJU374" s="18"/>
      <c r="HJV374" s="18"/>
      <c r="HJW374" s="18"/>
      <c r="HJX374" s="18"/>
      <c r="HJY374" s="18"/>
      <c r="HJZ374" s="18"/>
      <c r="HKA374" s="18"/>
      <c r="HKB374" s="18"/>
      <c r="HKC374" s="18"/>
      <c r="HKD374" s="18"/>
      <c r="HKE374" s="18"/>
      <c r="HKF374" s="18"/>
      <c r="HKG374" s="18"/>
      <c r="HKH374" s="18"/>
      <c r="HKI374" s="18"/>
      <c r="HKJ374" s="18"/>
      <c r="HKK374" s="18"/>
      <c r="HKL374" s="18"/>
      <c r="HKM374" s="18"/>
      <c r="HKN374" s="18"/>
      <c r="HKO374" s="18"/>
      <c r="HKP374" s="18"/>
      <c r="HKQ374" s="18"/>
      <c r="HKR374" s="18"/>
      <c r="HKS374" s="18"/>
      <c r="HKT374" s="18"/>
      <c r="HKU374" s="18"/>
      <c r="HKV374" s="18"/>
      <c r="HKW374" s="18"/>
      <c r="HKX374" s="18"/>
      <c r="HKY374" s="18"/>
      <c r="HKZ374" s="18"/>
      <c r="HLA374" s="18"/>
      <c r="HLB374" s="18"/>
      <c r="HLC374" s="18"/>
      <c r="HLD374" s="18"/>
      <c r="HLE374" s="18"/>
      <c r="HLF374" s="18"/>
      <c r="HLG374" s="18"/>
      <c r="HLH374" s="18"/>
      <c r="HLI374" s="18"/>
      <c r="HLJ374" s="18"/>
      <c r="HLK374" s="18"/>
      <c r="HLL374" s="18"/>
      <c r="HLM374" s="18"/>
      <c r="HLN374" s="18"/>
      <c r="HLO374" s="18"/>
      <c r="HLP374" s="18"/>
      <c r="HLQ374" s="18"/>
      <c r="HLR374" s="18"/>
      <c r="HLS374" s="18"/>
      <c r="HLT374" s="18"/>
      <c r="HLU374" s="18"/>
      <c r="HLV374" s="18"/>
      <c r="HLW374" s="18"/>
      <c r="HLX374" s="18"/>
      <c r="HLY374" s="18"/>
      <c r="HLZ374" s="18"/>
      <c r="HMA374" s="18"/>
      <c r="HMB374" s="18"/>
      <c r="HMC374" s="18"/>
      <c r="HMD374" s="18"/>
      <c r="HME374" s="18"/>
      <c r="HMF374" s="18"/>
      <c r="HMG374" s="18"/>
      <c r="HMH374" s="18"/>
      <c r="HMI374" s="18"/>
      <c r="HMJ374" s="18"/>
      <c r="HMK374" s="18"/>
      <c r="HML374" s="18"/>
      <c r="HMM374" s="18"/>
      <c r="HMN374" s="18"/>
      <c r="HMO374" s="18"/>
      <c r="HMP374" s="18"/>
      <c r="HMQ374" s="18"/>
      <c r="HMR374" s="18"/>
      <c r="HMS374" s="18"/>
      <c r="HMT374" s="18"/>
      <c r="HMU374" s="18"/>
      <c r="HMV374" s="18"/>
      <c r="HMW374" s="18"/>
      <c r="HMX374" s="18"/>
      <c r="HMY374" s="18"/>
      <c r="HMZ374" s="18"/>
      <c r="HNA374" s="18"/>
      <c r="HNB374" s="18"/>
      <c r="HNC374" s="18"/>
      <c r="HND374" s="18"/>
      <c r="HNE374" s="18"/>
      <c r="HNF374" s="18"/>
      <c r="HNG374" s="18"/>
      <c r="HNH374" s="18"/>
      <c r="HNI374" s="18"/>
      <c r="HNJ374" s="18"/>
      <c r="HNK374" s="18"/>
      <c r="HNL374" s="18"/>
      <c r="HNM374" s="18"/>
      <c r="HNN374" s="18"/>
      <c r="HNO374" s="18"/>
      <c r="HNP374" s="18"/>
      <c r="HNQ374" s="18"/>
      <c r="HNR374" s="18"/>
      <c r="HNS374" s="18"/>
      <c r="HNT374" s="18"/>
      <c r="HNU374" s="18"/>
      <c r="HNV374" s="18"/>
      <c r="HNW374" s="18"/>
      <c r="HNX374" s="18"/>
      <c r="HNY374" s="18"/>
      <c r="HNZ374" s="18"/>
      <c r="HOA374" s="18"/>
      <c r="HOB374" s="18"/>
      <c r="HOC374" s="18"/>
      <c r="HOD374" s="18"/>
      <c r="HOE374" s="18"/>
      <c r="HOF374" s="18"/>
      <c r="HOG374" s="18"/>
      <c r="HOH374" s="18"/>
      <c r="HOI374" s="18"/>
      <c r="HOJ374" s="18"/>
      <c r="HOK374" s="18"/>
      <c r="HOL374" s="18"/>
      <c r="HOM374" s="18"/>
      <c r="HON374" s="18"/>
      <c r="HOO374" s="18"/>
      <c r="HOP374" s="18"/>
      <c r="HOQ374" s="18"/>
      <c r="HOR374" s="18"/>
      <c r="HOS374" s="18"/>
      <c r="HOT374" s="18"/>
      <c r="HOU374" s="18"/>
      <c r="HOV374" s="18"/>
      <c r="HOW374" s="18"/>
      <c r="HOX374" s="18"/>
      <c r="HOY374" s="18"/>
      <c r="HOZ374" s="18"/>
      <c r="HPA374" s="18"/>
      <c r="HPB374" s="18"/>
      <c r="HPC374" s="18"/>
      <c r="HPD374" s="18"/>
      <c r="HPE374" s="18"/>
      <c r="HPF374" s="18"/>
      <c r="HPG374" s="18"/>
      <c r="HPH374" s="18"/>
      <c r="HPI374" s="18"/>
      <c r="HPJ374" s="18"/>
      <c r="HPK374" s="18"/>
      <c r="HPL374" s="18"/>
      <c r="HPM374" s="18"/>
      <c r="HPN374" s="18"/>
      <c r="HPO374" s="18"/>
      <c r="HPP374" s="18"/>
      <c r="HPQ374" s="18"/>
      <c r="HPR374" s="18"/>
      <c r="HPS374" s="18"/>
      <c r="HPT374" s="18"/>
      <c r="HPU374" s="18"/>
      <c r="HPV374" s="18"/>
      <c r="HPW374" s="18"/>
      <c r="HPX374" s="18"/>
      <c r="HPY374" s="18"/>
      <c r="HPZ374" s="18"/>
      <c r="HQA374" s="18"/>
      <c r="HQB374" s="18"/>
      <c r="HQC374" s="18"/>
      <c r="HQD374" s="18"/>
      <c r="HQE374" s="18"/>
      <c r="HQF374" s="18"/>
      <c r="HQG374" s="18"/>
      <c r="HQH374" s="18"/>
      <c r="HQI374" s="18"/>
      <c r="HQJ374" s="18"/>
      <c r="HQK374" s="18"/>
      <c r="HQL374" s="18"/>
      <c r="HQM374" s="18"/>
      <c r="HQN374" s="18"/>
      <c r="HQO374" s="18"/>
      <c r="HQP374" s="18"/>
      <c r="HQQ374" s="18"/>
      <c r="HQR374" s="18"/>
      <c r="HQS374" s="18"/>
      <c r="HQT374" s="18"/>
      <c r="HQU374" s="18"/>
      <c r="HQV374" s="18"/>
      <c r="HQW374" s="18"/>
      <c r="HQX374" s="18"/>
      <c r="HQY374" s="18"/>
      <c r="HQZ374" s="18"/>
      <c r="HRA374" s="18"/>
      <c r="HRB374" s="18"/>
      <c r="HRC374" s="18"/>
      <c r="HRD374" s="18"/>
      <c r="HRE374" s="18"/>
      <c r="HRF374" s="18"/>
      <c r="HRG374" s="18"/>
      <c r="HRH374" s="18"/>
      <c r="HRI374" s="18"/>
      <c r="HRJ374" s="18"/>
      <c r="HRK374" s="18"/>
      <c r="HRL374" s="18"/>
      <c r="HRM374" s="18"/>
      <c r="HRN374" s="18"/>
      <c r="HRO374" s="18"/>
      <c r="HRP374" s="18"/>
      <c r="HRQ374" s="18"/>
      <c r="HRR374" s="18"/>
      <c r="HRS374" s="18"/>
      <c r="HRT374" s="18"/>
      <c r="HRU374" s="18"/>
      <c r="HRV374" s="18"/>
      <c r="HRW374" s="18"/>
      <c r="HRX374" s="18"/>
      <c r="HRY374" s="18"/>
      <c r="HRZ374" s="18"/>
      <c r="HSA374" s="18"/>
      <c r="HSB374" s="18"/>
      <c r="HSC374" s="18"/>
      <c r="HSD374" s="18"/>
      <c r="HSE374" s="18"/>
      <c r="HSF374" s="18"/>
      <c r="HSG374" s="18"/>
      <c r="HSH374" s="18"/>
      <c r="HSI374" s="18"/>
      <c r="HSJ374" s="18"/>
      <c r="HSK374" s="18"/>
      <c r="HSL374" s="18"/>
      <c r="HSM374" s="18"/>
      <c r="HSN374" s="18"/>
      <c r="HSO374" s="18"/>
      <c r="HSP374" s="18"/>
      <c r="HSQ374" s="18"/>
      <c r="HSR374" s="18"/>
      <c r="HSS374" s="18"/>
      <c r="HST374" s="18"/>
      <c r="HSU374" s="18"/>
      <c r="HSV374" s="18"/>
      <c r="HSW374" s="18"/>
      <c r="HSX374" s="18"/>
      <c r="HSY374" s="18"/>
      <c r="HSZ374" s="18"/>
      <c r="HTA374" s="18"/>
      <c r="HTB374" s="18"/>
      <c r="HTC374" s="18"/>
      <c r="HTD374" s="18"/>
      <c r="HTE374" s="18"/>
      <c r="HTF374" s="18"/>
      <c r="HTG374" s="18"/>
      <c r="HTH374" s="18"/>
      <c r="HTI374" s="18"/>
      <c r="HTJ374" s="18"/>
      <c r="HTK374" s="18"/>
      <c r="HTL374" s="18"/>
      <c r="HTM374" s="18"/>
      <c r="HTN374" s="18"/>
      <c r="HTO374" s="18"/>
      <c r="HTP374" s="18"/>
      <c r="HTQ374" s="18"/>
      <c r="HTR374" s="18"/>
      <c r="HTS374" s="18"/>
      <c r="HTT374" s="18"/>
      <c r="HTU374" s="18"/>
      <c r="HTV374" s="18"/>
      <c r="HTW374" s="18"/>
      <c r="HTX374" s="18"/>
      <c r="HTY374" s="18"/>
      <c r="HTZ374" s="18"/>
      <c r="HUA374" s="18"/>
      <c r="HUB374" s="18"/>
      <c r="HUC374" s="18"/>
      <c r="HUD374" s="18"/>
      <c r="HUE374" s="18"/>
      <c r="HUF374" s="18"/>
      <c r="HUG374" s="18"/>
      <c r="HUH374" s="18"/>
      <c r="HUI374" s="18"/>
      <c r="HUJ374" s="18"/>
      <c r="HUK374" s="18"/>
      <c r="HUL374" s="18"/>
      <c r="HUM374" s="18"/>
      <c r="HUN374" s="18"/>
      <c r="HUO374" s="18"/>
      <c r="HUP374" s="18"/>
      <c r="HUQ374" s="18"/>
      <c r="HUR374" s="18"/>
      <c r="HUS374" s="18"/>
      <c r="HUT374" s="18"/>
      <c r="HUU374" s="18"/>
      <c r="HUV374" s="18"/>
      <c r="HUW374" s="18"/>
      <c r="HUX374" s="18"/>
      <c r="HUY374" s="18"/>
      <c r="HUZ374" s="18"/>
      <c r="HVA374" s="18"/>
      <c r="HVB374" s="18"/>
      <c r="HVC374" s="18"/>
      <c r="HVD374" s="18"/>
      <c r="HVE374" s="18"/>
      <c r="HVF374" s="18"/>
      <c r="HVG374" s="18"/>
      <c r="HVH374" s="18"/>
      <c r="HVI374" s="18"/>
      <c r="HVJ374" s="18"/>
      <c r="HVK374" s="18"/>
      <c r="HVL374" s="18"/>
      <c r="HVM374" s="18"/>
      <c r="HVN374" s="18"/>
      <c r="HVO374" s="18"/>
      <c r="HVP374" s="18"/>
      <c r="HVQ374" s="18"/>
      <c r="HVR374" s="18"/>
      <c r="HVS374" s="18"/>
      <c r="HVT374" s="18"/>
      <c r="HVU374" s="18"/>
      <c r="HVV374" s="18"/>
      <c r="HVW374" s="18"/>
      <c r="HVX374" s="18"/>
      <c r="HVY374" s="18"/>
      <c r="HVZ374" s="18"/>
      <c r="HWA374" s="18"/>
      <c r="HWB374" s="18"/>
      <c r="HWC374" s="18"/>
      <c r="HWD374" s="18"/>
      <c r="HWE374" s="18"/>
      <c r="HWF374" s="18"/>
      <c r="HWG374" s="18"/>
      <c r="HWH374" s="18"/>
      <c r="HWI374" s="18"/>
      <c r="HWJ374" s="18"/>
      <c r="HWK374" s="18"/>
      <c r="HWL374" s="18"/>
      <c r="HWM374" s="18"/>
      <c r="HWN374" s="18"/>
      <c r="HWO374" s="18"/>
      <c r="HWP374" s="18"/>
      <c r="HWQ374" s="18"/>
      <c r="HWR374" s="18"/>
      <c r="HWS374" s="18"/>
      <c r="HWT374" s="18"/>
      <c r="HWU374" s="18"/>
      <c r="HWV374" s="18"/>
      <c r="HWW374" s="18"/>
      <c r="HWX374" s="18"/>
      <c r="HWY374" s="18"/>
      <c r="HWZ374" s="18"/>
      <c r="HXA374" s="18"/>
      <c r="HXB374" s="18"/>
      <c r="HXC374" s="18"/>
      <c r="HXD374" s="18"/>
      <c r="HXE374" s="18"/>
      <c r="HXF374" s="18"/>
      <c r="HXG374" s="18"/>
      <c r="HXH374" s="18"/>
      <c r="HXI374" s="18"/>
      <c r="HXJ374" s="18"/>
      <c r="HXK374" s="18"/>
      <c r="HXL374" s="18"/>
      <c r="HXM374" s="18"/>
      <c r="HXN374" s="18"/>
      <c r="HXO374" s="18"/>
      <c r="HXP374" s="18"/>
      <c r="HXQ374" s="18"/>
      <c r="HXR374" s="18"/>
      <c r="HXS374" s="18"/>
      <c r="HXT374" s="18"/>
      <c r="HXU374" s="18"/>
      <c r="HXV374" s="18"/>
      <c r="HXW374" s="18"/>
      <c r="HXX374" s="18"/>
      <c r="HXY374" s="18"/>
      <c r="HXZ374" s="18"/>
      <c r="HYA374" s="18"/>
      <c r="HYB374" s="18"/>
      <c r="HYC374" s="18"/>
      <c r="HYD374" s="18"/>
      <c r="HYE374" s="18"/>
      <c r="HYF374" s="18"/>
      <c r="HYG374" s="18"/>
      <c r="HYH374" s="18"/>
      <c r="HYI374" s="18"/>
      <c r="HYJ374" s="18"/>
      <c r="HYK374" s="18"/>
      <c r="HYL374" s="18"/>
      <c r="HYM374" s="18"/>
      <c r="HYN374" s="18"/>
      <c r="HYO374" s="18"/>
      <c r="HYP374" s="18"/>
      <c r="HYQ374" s="18"/>
      <c r="HYR374" s="18"/>
      <c r="HYS374" s="18"/>
      <c r="HYT374" s="18"/>
      <c r="HYU374" s="18"/>
      <c r="HYV374" s="18"/>
      <c r="HYW374" s="18"/>
      <c r="HYX374" s="18"/>
      <c r="HYY374" s="18"/>
      <c r="HYZ374" s="18"/>
      <c r="HZA374" s="18"/>
      <c r="HZB374" s="18"/>
      <c r="HZC374" s="18"/>
      <c r="HZD374" s="18"/>
      <c r="HZE374" s="18"/>
      <c r="HZF374" s="18"/>
      <c r="HZG374" s="18"/>
      <c r="HZH374" s="18"/>
      <c r="HZI374" s="18"/>
      <c r="HZJ374" s="18"/>
      <c r="HZK374" s="18"/>
      <c r="HZL374" s="18"/>
      <c r="HZM374" s="18"/>
      <c r="HZN374" s="18"/>
      <c r="HZO374" s="18"/>
      <c r="HZP374" s="18"/>
      <c r="HZQ374" s="18"/>
      <c r="HZR374" s="18"/>
      <c r="HZS374" s="18"/>
      <c r="HZT374" s="18"/>
      <c r="HZU374" s="18"/>
      <c r="HZV374" s="18"/>
      <c r="HZW374" s="18"/>
      <c r="HZX374" s="18"/>
      <c r="HZY374" s="18"/>
      <c r="HZZ374" s="18"/>
      <c r="IAA374" s="18"/>
      <c r="IAB374" s="18"/>
      <c r="IAC374" s="18"/>
      <c r="IAD374" s="18"/>
      <c r="IAE374" s="18"/>
      <c r="IAF374" s="18"/>
      <c r="IAG374" s="18"/>
      <c r="IAH374" s="18"/>
      <c r="IAI374" s="18"/>
      <c r="IAJ374" s="18"/>
      <c r="IAK374" s="18"/>
      <c r="IAL374" s="18"/>
      <c r="IAM374" s="18"/>
      <c r="IAN374" s="18"/>
      <c r="IAO374" s="18"/>
      <c r="IAP374" s="18"/>
      <c r="IAQ374" s="18"/>
      <c r="IAR374" s="18"/>
      <c r="IAS374" s="18"/>
      <c r="IAT374" s="18"/>
      <c r="IAU374" s="18"/>
      <c r="IAV374" s="18"/>
      <c r="IAW374" s="18"/>
      <c r="IAX374" s="18"/>
      <c r="IAY374" s="18"/>
      <c r="IAZ374" s="18"/>
      <c r="IBA374" s="18"/>
      <c r="IBB374" s="18"/>
      <c r="IBC374" s="18"/>
      <c r="IBD374" s="18"/>
      <c r="IBE374" s="18"/>
      <c r="IBF374" s="18"/>
      <c r="IBG374" s="18"/>
      <c r="IBH374" s="18"/>
      <c r="IBI374" s="18"/>
      <c r="IBJ374" s="18"/>
      <c r="IBK374" s="18"/>
      <c r="IBL374" s="18"/>
      <c r="IBM374" s="18"/>
      <c r="IBN374" s="18"/>
      <c r="IBO374" s="18"/>
      <c r="IBP374" s="18"/>
      <c r="IBQ374" s="18"/>
      <c r="IBR374" s="18"/>
      <c r="IBS374" s="18"/>
      <c r="IBT374" s="18"/>
      <c r="IBU374" s="18"/>
      <c r="IBV374" s="18"/>
      <c r="IBW374" s="18"/>
      <c r="IBX374" s="18"/>
      <c r="IBY374" s="18"/>
      <c r="IBZ374" s="18"/>
      <c r="ICA374" s="18"/>
      <c r="ICB374" s="18"/>
      <c r="ICC374" s="18"/>
      <c r="ICD374" s="18"/>
      <c r="ICE374" s="18"/>
      <c r="ICF374" s="18"/>
      <c r="ICG374" s="18"/>
      <c r="ICH374" s="18"/>
      <c r="ICI374" s="18"/>
      <c r="ICJ374" s="18"/>
      <c r="ICK374" s="18"/>
      <c r="ICL374" s="18"/>
      <c r="ICM374" s="18"/>
      <c r="ICN374" s="18"/>
      <c r="ICO374" s="18"/>
      <c r="ICP374" s="18"/>
      <c r="ICQ374" s="18"/>
      <c r="ICR374" s="18"/>
      <c r="ICS374" s="18"/>
      <c r="ICT374" s="18"/>
      <c r="ICU374" s="18"/>
      <c r="ICV374" s="18"/>
      <c r="ICW374" s="18"/>
      <c r="ICX374" s="18"/>
      <c r="ICY374" s="18"/>
      <c r="ICZ374" s="18"/>
      <c r="IDA374" s="18"/>
      <c r="IDB374" s="18"/>
      <c r="IDC374" s="18"/>
      <c r="IDD374" s="18"/>
      <c r="IDE374" s="18"/>
      <c r="IDF374" s="18"/>
      <c r="IDG374" s="18"/>
      <c r="IDH374" s="18"/>
      <c r="IDI374" s="18"/>
      <c r="IDJ374" s="18"/>
      <c r="IDK374" s="18"/>
      <c r="IDL374" s="18"/>
      <c r="IDM374" s="18"/>
      <c r="IDN374" s="18"/>
      <c r="IDO374" s="18"/>
      <c r="IDP374" s="18"/>
      <c r="IDQ374" s="18"/>
      <c r="IDR374" s="18"/>
      <c r="IDS374" s="18"/>
      <c r="IDT374" s="18"/>
      <c r="IDU374" s="18"/>
      <c r="IDV374" s="18"/>
      <c r="IDW374" s="18"/>
      <c r="IDX374" s="18"/>
      <c r="IDY374" s="18"/>
      <c r="IDZ374" s="18"/>
      <c r="IEA374" s="18"/>
      <c r="IEB374" s="18"/>
      <c r="IEC374" s="18"/>
      <c r="IED374" s="18"/>
      <c r="IEE374" s="18"/>
      <c r="IEF374" s="18"/>
      <c r="IEG374" s="18"/>
      <c r="IEH374" s="18"/>
      <c r="IEI374" s="18"/>
      <c r="IEJ374" s="18"/>
      <c r="IEK374" s="18"/>
      <c r="IEL374" s="18"/>
      <c r="IEM374" s="18"/>
      <c r="IEN374" s="18"/>
      <c r="IEO374" s="18"/>
      <c r="IEP374" s="18"/>
      <c r="IEQ374" s="18"/>
      <c r="IER374" s="18"/>
      <c r="IES374" s="18"/>
      <c r="IET374" s="18"/>
      <c r="IEU374" s="18"/>
      <c r="IEV374" s="18"/>
      <c r="IEW374" s="18"/>
      <c r="IEX374" s="18"/>
      <c r="IEY374" s="18"/>
      <c r="IEZ374" s="18"/>
      <c r="IFA374" s="18"/>
      <c r="IFB374" s="18"/>
      <c r="IFC374" s="18"/>
      <c r="IFD374" s="18"/>
      <c r="IFE374" s="18"/>
      <c r="IFF374" s="18"/>
      <c r="IFG374" s="18"/>
      <c r="IFH374" s="18"/>
      <c r="IFI374" s="18"/>
      <c r="IFJ374" s="18"/>
      <c r="IFK374" s="18"/>
      <c r="IFL374" s="18"/>
      <c r="IFM374" s="18"/>
      <c r="IFN374" s="18"/>
      <c r="IFO374" s="18"/>
      <c r="IFP374" s="18"/>
      <c r="IFQ374" s="18"/>
      <c r="IFR374" s="18"/>
      <c r="IFS374" s="18"/>
      <c r="IFT374" s="18"/>
      <c r="IFU374" s="18"/>
      <c r="IFV374" s="18"/>
      <c r="IFW374" s="18"/>
      <c r="IFX374" s="18"/>
      <c r="IFY374" s="18"/>
      <c r="IFZ374" s="18"/>
      <c r="IGA374" s="18"/>
      <c r="IGB374" s="18"/>
      <c r="IGC374" s="18"/>
      <c r="IGD374" s="18"/>
      <c r="IGE374" s="18"/>
      <c r="IGF374" s="18"/>
      <c r="IGG374" s="18"/>
      <c r="IGH374" s="18"/>
      <c r="IGI374" s="18"/>
      <c r="IGJ374" s="18"/>
      <c r="IGK374" s="18"/>
      <c r="IGL374" s="18"/>
      <c r="IGM374" s="18"/>
      <c r="IGN374" s="18"/>
      <c r="IGO374" s="18"/>
      <c r="IGP374" s="18"/>
      <c r="IGQ374" s="18"/>
      <c r="IGR374" s="18"/>
      <c r="IGS374" s="18"/>
      <c r="IGT374" s="18"/>
      <c r="IGU374" s="18"/>
      <c r="IGV374" s="18"/>
      <c r="IGW374" s="18"/>
      <c r="IGX374" s="18"/>
      <c r="IGY374" s="18"/>
      <c r="IGZ374" s="18"/>
      <c r="IHA374" s="18"/>
      <c r="IHB374" s="18"/>
      <c r="IHC374" s="18"/>
      <c r="IHD374" s="18"/>
      <c r="IHE374" s="18"/>
      <c r="IHF374" s="18"/>
      <c r="IHG374" s="18"/>
      <c r="IHH374" s="18"/>
      <c r="IHI374" s="18"/>
      <c r="IHJ374" s="18"/>
      <c r="IHK374" s="18"/>
      <c r="IHL374" s="18"/>
      <c r="IHM374" s="18"/>
      <c r="IHN374" s="18"/>
      <c r="IHO374" s="18"/>
      <c r="IHP374" s="18"/>
      <c r="IHQ374" s="18"/>
      <c r="IHR374" s="18"/>
      <c r="IHS374" s="18"/>
      <c r="IHT374" s="18"/>
      <c r="IHU374" s="18"/>
      <c r="IHV374" s="18"/>
      <c r="IHW374" s="18"/>
      <c r="IHX374" s="18"/>
      <c r="IHY374" s="18"/>
      <c r="IHZ374" s="18"/>
      <c r="IIA374" s="18"/>
      <c r="IIB374" s="18"/>
      <c r="IIC374" s="18"/>
      <c r="IID374" s="18"/>
      <c r="IIE374" s="18"/>
      <c r="IIF374" s="18"/>
      <c r="IIG374" s="18"/>
      <c r="IIH374" s="18"/>
      <c r="III374" s="18"/>
      <c r="IIJ374" s="18"/>
      <c r="IIK374" s="18"/>
      <c r="IIL374" s="18"/>
      <c r="IIM374" s="18"/>
      <c r="IIN374" s="18"/>
      <c r="IIO374" s="18"/>
      <c r="IIP374" s="18"/>
      <c r="IIQ374" s="18"/>
      <c r="IIR374" s="18"/>
      <c r="IIS374" s="18"/>
      <c r="IIT374" s="18"/>
      <c r="IIU374" s="18"/>
      <c r="IIV374" s="18"/>
      <c r="IIW374" s="18"/>
      <c r="IIX374" s="18"/>
      <c r="IIY374" s="18"/>
      <c r="IIZ374" s="18"/>
      <c r="IJA374" s="18"/>
      <c r="IJB374" s="18"/>
      <c r="IJC374" s="18"/>
      <c r="IJD374" s="18"/>
      <c r="IJE374" s="18"/>
      <c r="IJF374" s="18"/>
      <c r="IJG374" s="18"/>
      <c r="IJH374" s="18"/>
      <c r="IJI374" s="18"/>
      <c r="IJJ374" s="18"/>
      <c r="IJK374" s="18"/>
      <c r="IJL374" s="18"/>
      <c r="IJM374" s="18"/>
      <c r="IJN374" s="18"/>
      <c r="IJO374" s="18"/>
      <c r="IJP374" s="18"/>
      <c r="IJQ374" s="18"/>
      <c r="IJR374" s="18"/>
      <c r="IJS374" s="18"/>
      <c r="IJT374" s="18"/>
      <c r="IJU374" s="18"/>
      <c r="IJV374" s="18"/>
      <c r="IJW374" s="18"/>
      <c r="IJX374" s="18"/>
      <c r="IJY374" s="18"/>
      <c r="IJZ374" s="18"/>
      <c r="IKA374" s="18"/>
      <c r="IKB374" s="18"/>
      <c r="IKC374" s="18"/>
      <c r="IKD374" s="18"/>
      <c r="IKE374" s="18"/>
      <c r="IKF374" s="18"/>
      <c r="IKG374" s="18"/>
      <c r="IKH374" s="18"/>
      <c r="IKI374" s="18"/>
      <c r="IKJ374" s="18"/>
      <c r="IKK374" s="18"/>
      <c r="IKL374" s="18"/>
      <c r="IKM374" s="18"/>
      <c r="IKN374" s="18"/>
      <c r="IKO374" s="18"/>
      <c r="IKP374" s="18"/>
      <c r="IKQ374" s="18"/>
      <c r="IKR374" s="18"/>
      <c r="IKS374" s="18"/>
      <c r="IKT374" s="18"/>
      <c r="IKU374" s="18"/>
      <c r="IKV374" s="18"/>
      <c r="IKW374" s="18"/>
      <c r="IKX374" s="18"/>
      <c r="IKY374" s="18"/>
      <c r="IKZ374" s="18"/>
      <c r="ILA374" s="18"/>
      <c r="ILB374" s="18"/>
      <c r="ILC374" s="18"/>
      <c r="ILD374" s="18"/>
      <c r="ILE374" s="18"/>
      <c r="ILF374" s="18"/>
      <c r="ILG374" s="18"/>
      <c r="ILH374" s="18"/>
      <c r="ILI374" s="18"/>
      <c r="ILJ374" s="18"/>
      <c r="ILK374" s="18"/>
      <c r="ILL374" s="18"/>
      <c r="ILM374" s="18"/>
      <c r="ILN374" s="18"/>
      <c r="ILO374" s="18"/>
      <c r="ILP374" s="18"/>
      <c r="ILQ374" s="18"/>
      <c r="ILR374" s="18"/>
      <c r="ILS374" s="18"/>
      <c r="ILT374" s="18"/>
      <c r="ILU374" s="18"/>
      <c r="ILV374" s="18"/>
      <c r="ILW374" s="18"/>
      <c r="ILX374" s="18"/>
      <c r="ILY374" s="18"/>
      <c r="ILZ374" s="18"/>
      <c r="IMA374" s="18"/>
      <c r="IMB374" s="18"/>
      <c r="IMC374" s="18"/>
      <c r="IMD374" s="18"/>
      <c r="IME374" s="18"/>
      <c r="IMF374" s="18"/>
      <c r="IMG374" s="18"/>
      <c r="IMH374" s="18"/>
      <c r="IMI374" s="18"/>
      <c r="IMJ374" s="18"/>
      <c r="IMK374" s="18"/>
      <c r="IML374" s="18"/>
      <c r="IMM374" s="18"/>
      <c r="IMN374" s="18"/>
      <c r="IMO374" s="18"/>
      <c r="IMP374" s="18"/>
      <c r="IMQ374" s="18"/>
      <c r="IMR374" s="18"/>
      <c r="IMS374" s="18"/>
      <c r="IMT374" s="18"/>
      <c r="IMU374" s="18"/>
      <c r="IMV374" s="18"/>
      <c r="IMW374" s="18"/>
      <c r="IMX374" s="18"/>
      <c r="IMY374" s="18"/>
      <c r="IMZ374" s="18"/>
      <c r="INA374" s="18"/>
      <c r="INB374" s="18"/>
      <c r="INC374" s="18"/>
      <c r="IND374" s="18"/>
      <c r="INE374" s="18"/>
      <c r="INF374" s="18"/>
      <c r="ING374" s="18"/>
      <c r="INH374" s="18"/>
      <c r="INI374" s="18"/>
      <c r="INJ374" s="18"/>
      <c r="INK374" s="18"/>
      <c r="INL374" s="18"/>
      <c r="INM374" s="18"/>
      <c r="INN374" s="18"/>
      <c r="INO374" s="18"/>
      <c r="INP374" s="18"/>
      <c r="INQ374" s="18"/>
      <c r="INR374" s="18"/>
      <c r="INS374" s="18"/>
      <c r="INT374" s="18"/>
      <c r="INU374" s="18"/>
      <c r="INV374" s="18"/>
      <c r="INW374" s="18"/>
      <c r="INX374" s="18"/>
      <c r="INY374" s="18"/>
      <c r="INZ374" s="18"/>
      <c r="IOA374" s="18"/>
      <c r="IOB374" s="18"/>
      <c r="IOC374" s="18"/>
      <c r="IOD374" s="18"/>
      <c r="IOE374" s="18"/>
      <c r="IOF374" s="18"/>
      <c r="IOG374" s="18"/>
      <c r="IOH374" s="18"/>
      <c r="IOI374" s="18"/>
      <c r="IOJ374" s="18"/>
      <c r="IOK374" s="18"/>
      <c r="IOL374" s="18"/>
      <c r="IOM374" s="18"/>
      <c r="ION374" s="18"/>
      <c r="IOO374" s="18"/>
      <c r="IOP374" s="18"/>
      <c r="IOQ374" s="18"/>
      <c r="IOR374" s="18"/>
      <c r="IOS374" s="18"/>
      <c r="IOT374" s="18"/>
      <c r="IOU374" s="18"/>
      <c r="IOV374" s="18"/>
      <c r="IOW374" s="18"/>
      <c r="IOX374" s="18"/>
      <c r="IOY374" s="18"/>
      <c r="IOZ374" s="18"/>
      <c r="IPA374" s="18"/>
      <c r="IPB374" s="18"/>
      <c r="IPC374" s="18"/>
      <c r="IPD374" s="18"/>
      <c r="IPE374" s="18"/>
      <c r="IPF374" s="18"/>
      <c r="IPG374" s="18"/>
      <c r="IPH374" s="18"/>
      <c r="IPI374" s="18"/>
      <c r="IPJ374" s="18"/>
      <c r="IPK374" s="18"/>
      <c r="IPL374" s="18"/>
      <c r="IPM374" s="18"/>
      <c r="IPN374" s="18"/>
      <c r="IPO374" s="18"/>
      <c r="IPP374" s="18"/>
      <c r="IPQ374" s="18"/>
      <c r="IPR374" s="18"/>
      <c r="IPS374" s="18"/>
      <c r="IPT374" s="18"/>
      <c r="IPU374" s="18"/>
      <c r="IPV374" s="18"/>
      <c r="IPW374" s="18"/>
      <c r="IPX374" s="18"/>
      <c r="IPY374" s="18"/>
      <c r="IPZ374" s="18"/>
      <c r="IQA374" s="18"/>
      <c r="IQB374" s="18"/>
      <c r="IQC374" s="18"/>
      <c r="IQD374" s="18"/>
      <c r="IQE374" s="18"/>
      <c r="IQF374" s="18"/>
      <c r="IQG374" s="18"/>
      <c r="IQH374" s="18"/>
      <c r="IQI374" s="18"/>
      <c r="IQJ374" s="18"/>
      <c r="IQK374" s="18"/>
      <c r="IQL374" s="18"/>
      <c r="IQM374" s="18"/>
      <c r="IQN374" s="18"/>
      <c r="IQO374" s="18"/>
      <c r="IQP374" s="18"/>
      <c r="IQQ374" s="18"/>
      <c r="IQR374" s="18"/>
      <c r="IQS374" s="18"/>
      <c r="IQT374" s="18"/>
      <c r="IQU374" s="18"/>
      <c r="IQV374" s="18"/>
      <c r="IQW374" s="18"/>
      <c r="IQX374" s="18"/>
      <c r="IQY374" s="18"/>
      <c r="IQZ374" s="18"/>
      <c r="IRA374" s="18"/>
      <c r="IRB374" s="18"/>
      <c r="IRC374" s="18"/>
      <c r="IRD374" s="18"/>
      <c r="IRE374" s="18"/>
      <c r="IRF374" s="18"/>
      <c r="IRG374" s="18"/>
      <c r="IRH374" s="18"/>
      <c r="IRI374" s="18"/>
      <c r="IRJ374" s="18"/>
      <c r="IRK374" s="18"/>
      <c r="IRL374" s="18"/>
      <c r="IRM374" s="18"/>
      <c r="IRN374" s="18"/>
      <c r="IRO374" s="18"/>
      <c r="IRP374" s="18"/>
      <c r="IRQ374" s="18"/>
      <c r="IRR374" s="18"/>
      <c r="IRS374" s="18"/>
      <c r="IRT374" s="18"/>
      <c r="IRU374" s="18"/>
      <c r="IRV374" s="18"/>
      <c r="IRW374" s="18"/>
      <c r="IRX374" s="18"/>
      <c r="IRY374" s="18"/>
      <c r="IRZ374" s="18"/>
      <c r="ISA374" s="18"/>
      <c r="ISB374" s="18"/>
      <c r="ISC374" s="18"/>
      <c r="ISD374" s="18"/>
      <c r="ISE374" s="18"/>
      <c r="ISF374" s="18"/>
      <c r="ISG374" s="18"/>
      <c r="ISH374" s="18"/>
      <c r="ISI374" s="18"/>
      <c r="ISJ374" s="18"/>
      <c r="ISK374" s="18"/>
      <c r="ISL374" s="18"/>
      <c r="ISM374" s="18"/>
      <c r="ISN374" s="18"/>
      <c r="ISO374" s="18"/>
      <c r="ISP374" s="18"/>
      <c r="ISQ374" s="18"/>
      <c r="ISR374" s="18"/>
      <c r="ISS374" s="18"/>
      <c r="IST374" s="18"/>
      <c r="ISU374" s="18"/>
      <c r="ISV374" s="18"/>
      <c r="ISW374" s="18"/>
      <c r="ISX374" s="18"/>
      <c r="ISY374" s="18"/>
      <c r="ISZ374" s="18"/>
      <c r="ITA374" s="18"/>
      <c r="ITB374" s="18"/>
      <c r="ITC374" s="18"/>
      <c r="ITD374" s="18"/>
      <c r="ITE374" s="18"/>
      <c r="ITF374" s="18"/>
      <c r="ITG374" s="18"/>
      <c r="ITH374" s="18"/>
      <c r="ITI374" s="18"/>
      <c r="ITJ374" s="18"/>
      <c r="ITK374" s="18"/>
      <c r="ITL374" s="18"/>
      <c r="ITM374" s="18"/>
      <c r="ITN374" s="18"/>
      <c r="ITO374" s="18"/>
      <c r="ITP374" s="18"/>
      <c r="ITQ374" s="18"/>
      <c r="ITR374" s="18"/>
      <c r="ITS374" s="18"/>
      <c r="ITT374" s="18"/>
      <c r="ITU374" s="18"/>
      <c r="ITV374" s="18"/>
      <c r="ITW374" s="18"/>
      <c r="ITX374" s="18"/>
      <c r="ITY374" s="18"/>
      <c r="ITZ374" s="18"/>
      <c r="IUA374" s="18"/>
      <c r="IUB374" s="18"/>
      <c r="IUC374" s="18"/>
      <c r="IUD374" s="18"/>
      <c r="IUE374" s="18"/>
      <c r="IUF374" s="18"/>
      <c r="IUG374" s="18"/>
      <c r="IUH374" s="18"/>
      <c r="IUI374" s="18"/>
      <c r="IUJ374" s="18"/>
      <c r="IUK374" s="18"/>
      <c r="IUL374" s="18"/>
      <c r="IUM374" s="18"/>
      <c r="IUN374" s="18"/>
      <c r="IUO374" s="18"/>
      <c r="IUP374" s="18"/>
      <c r="IUQ374" s="18"/>
      <c r="IUR374" s="18"/>
      <c r="IUS374" s="18"/>
      <c r="IUT374" s="18"/>
      <c r="IUU374" s="18"/>
      <c r="IUV374" s="18"/>
      <c r="IUW374" s="18"/>
      <c r="IUX374" s="18"/>
      <c r="IUY374" s="18"/>
      <c r="IUZ374" s="18"/>
      <c r="IVA374" s="18"/>
      <c r="IVB374" s="18"/>
      <c r="IVC374" s="18"/>
      <c r="IVD374" s="18"/>
      <c r="IVE374" s="18"/>
      <c r="IVF374" s="18"/>
      <c r="IVG374" s="18"/>
      <c r="IVH374" s="18"/>
      <c r="IVI374" s="18"/>
      <c r="IVJ374" s="18"/>
      <c r="IVK374" s="18"/>
      <c r="IVL374" s="18"/>
      <c r="IVM374" s="18"/>
      <c r="IVN374" s="18"/>
      <c r="IVO374" s="18"/>
      <c r="IVP374" s="18"/>
      <c r="IVQ374" s="18"/>
      <c r="IVR374" s="18"/>
      <c r="IVS374" s="18"/>
      <c r="IVT374" s="18"/>
      <c r="IVU374" s="18"/>
      <c r="IVV374" s="18"/>
      <c r="IVW374" s="18"/>
      <c r="IVX374" s="18"/>
      <c r="IVY374" s="18"/>
      <c r="IVZ374" s="18"/>
      <c r="IWA374" s="18"/>
      <c r="IWB374" s="18"/>
      <c r="IWC374" s="18"/>
      <c r="IWD374" s="18"/>
      <c r="IWE374" s="18"/>
      <c r="IWF374" s="18"/>
      <c r="IWG374" s="18"/>
      <c r="IWH374" s="18"/>
      <c r="IWI374" s="18"/>
      <c r="IWJ374" s="18"/>
      <c r="IWK374" s="18"/>
      <c r="IWL374" s="18"/>
      <c r="IWM374" s="18"/>
      <c r="IWN374" s="18"/>
      <c r="IWO374" s="18"/>
      <c r="IWP374" s="18"/>
      <c r="IWQ374" s="18"/>
      <c r="IWR374" s="18"/>
      <c r="IWS374" s="18"/>
      <c r="IWT374" s="18"/>
      <c r="IWU374" s="18"/>
      <c r="IWV374" s="18"/>
      <c r="IWW374" s="18"/>
      <c r="IWX374" s="18"/>
      <c r="IWY374" s="18"/>
      <c r="IWZ374" s="18"/>
      <c r="IXA374" s="18"/>
      <c r="IXB374" s="18"/>
      <c r="IXC374" s="18"/>
      <c r="IXD374" s="18"/>
      <c r="IXE374" s="18"/>
      <c r="IXF374" s="18"/>
      <c r="IXG374" s="18"/>
      <c r="IXH374" s="18"/>
      <c r="IXI374" s="18"/>
      <c r="IXJ374" s="18"/>
      <c r="IXK374" s="18"/>
      <c r="IXL374" s="18"/>
      <c r="IXM374" s="18"/>
      <c r="IXN374" s="18"/>
      <c r="IXO374" s="18"/>
      <c r="IXP374" s="18"/>
      <c r="IXQ374" s="18"/>
      <c r="IXR374" s="18"/>
      <c r="IXS374" s="18"/>
      <c r="IXT374" s="18"/>
      <c r="IXU374" s="18"/>
      <c r="IXV374" s="18"/>
      <c r="IXW374" s="18"/>
      <c r="IXX374" s="18"/>
      <c r="IXY374" s="18"/>
      <c r="IXZ374" s="18"/>
      <c r="IYA374" s="18"/>
      <c r="IYB374" s="18"/>
      <c r="IYC374" s="18"/>
      <c r="IYD374" s="18"/>
      <c r="IYE374" s="18"/>
      <c r="IYF374" s="18"/>
      <c r="IYG374" s="18"/>
      <c r="IYH374" s="18"/>
      <c r="IYI374" s="18"/>
      <c r="IYJ374" s="18"/>
      <c r="IYK374" s="18"/>
      <c r="IYL374" s="18"/>
      <c r="IYM374" s="18"/>
      <c r="IYN374" s="18"/>
      <c r="IYO374" s="18"/>
      <c r="IYP374" s="18"/>
      <c r="IYQ374" s="18"/>
      <c r="IYR374" s="18"/>
      <c r="IYS374" s="18"/>
      <c r="IYT374" s="18"/>
      <c r="IYU374" s="18"/>
      <c r="IYV374" s="18"/>
      <c r="IYW374" s="18"/>
      <c r="IYX374" s="18"/>
      <c r="IYY374" s="18"/>
      <c r="IYZ374" s="18"/>
      <c r="IZA374" s="18"/>
      <c r="IZB374" s="18"/>
      <c r="IZC374" s="18"/>
      <c r="IZD374" s="18"/>
      <c r="IZE374" s="18"/>
      <c r="IZF374" s="18"/>
      <c r="IZG374" s="18"/>
      <c r="IZH374" s="18"/>
      <c r="IZI374" s="18"/>
      <c r="IZJ374" s="18"/>
      <c r="IZK374" s="18"/>
      <c r="IZL374" s="18"/>
      <c r="IZM374" s="18"/>
      <c r="IZN374" s="18"/>
      <c r="IZO374" s="18"/>
      <c r="IZP374" s="18"/>
      <c r="IZQ374" s="18"/>
      <c r="IZR374" s="18"/>
      <c r="IZS374" s="18"/>
      <c r="IZT374" s="18"/>
      <c r="IZU374" s="18"/>
      <c r="IZV374" s="18"/>
      <c r="IZW374" s="18"/>
      <c r="IZX374" s="18"/>
      <c r="IZY374" s="18"/>
      <c r="IZZ374" s="18"/>
      <c r="JAA374" s="18"/>
      <c r="JAB374" s="18"/>
      <c r="JAC374" s="18"/>
      <c r="JAD374" s="18"/>
      <c r="JAE374" s="18"/>
      <c r="JAF374" s="18"/>
      <c r="JAG374" s="18"/>
      <c r="JAH374" s="18"/>
      <c r="JAI374" s="18"/>
      <c r="JAJ374" s="18"/>
      <c r="JAK374" s="18"/>
      <c r="JAL374" s="18"/>
      <c r="JAM374" s="18"/>
      <c r="JAN374" s="18"/>
      <c r="JAO374" s="18"/>
      <c r="JAP374" s="18"/>
      <c r="JAQ374" s="18"/>
      <c r="JAR374" s="18"/>
      <c r="JAS374" s="18"/>
      <c r="JAT374" s="18"/>
      <c r="JAU374" s="18"/>
      <c r="JAV374" s="18"/>
      <c r="JAW374" s="18"/>
      <c r="JAX374" s="18"/>
      <c r="JAY374" s="18"/>
      <c r="JAZ374" s="18"/>
      <c r="JBA374" s="18"/>
      <c r="JBB374" s="18"/>
      <c r="JBC374" s="18"/>
      <c r="JBD374" s="18"/>
      <c r="JBE374" s="18"/>
      <c r="JBF374" s="18"/>
      <c r="JBG374" s="18"/>
      <c r="JBH374" s="18"/>
      <c r="JBI374" s="18"/>
      <c r="JBJ374" s="18"/>
      <c r="JBK374" s="18"/>
      <c r="JBL374" s="18"/>
      <c r="JBM374" s="18"/>
      <c r="JBN374" s="18"/>
      <c r="JBO374" s="18"/>
      <c r="JBP374" s="18"/>
      <c r="JBQ374" s="18"/>
      <c r="JBR374" s="18"/>
      <c r="JBS374" s="18"/>
      <c r="JBT374" s="18"/>
      <c r="JBU374" s="18"/>
      <c r="JBV374" s="18"/>
      <c r="JBW374" s="18"/>
      <c r="JBX374" s="18"/>
      <c r="JBY374" s="18"/>
      <c r="JBZ374" s="18"/>
      <c r="JCA374" s="18"/>
      <c r="JCB374" s="18"/>
      <c r="JCC374" s="18"/>
      <c r="JCD374" s="18"/>
      <c r="JCE374" s="18"/>
      <c r="JCF374" s="18"/>
      <c r="JCG374" s="18"/>
      <c r="JCH374" s="18"/>
      <c r="JCI374" s="18"/>
      <c r="JCJ374" s="18"/>
      <c r="JCK374" s="18"/>
      <c r="JCL374" s="18"/>
      <c r="JCM374" s="18"/>
      <c r="JCN374" s="18"/>
      <c r="JCO374" s="18"/>
      <c r="JCP374" s="18"/>
      <c r="JCQ374" s="18"/>
      <c r="JCR374" s="18"/>
      <c r="JCS374" s="18"/>
      <c r="JCT374" s="18"/>
      <c r="JCU374" s="18"/>
      <c r="JCV374" s="18"/>
      <c r="JCW374" s="18"/>
      <c r="JCX374" s="18"/>
      <c r="JCY374" s="18"/>
      <c r="JCZ374" s="18"/>
      <c r="JDA374" s="18"/>
      <c r="JDB374" s="18"/>
      <c r="JDC374" s="18"/>
      <c r="JDD374" s="18"/>
      <c r="JDE374" s="18"/>
      <c r="JDF374" s="18"/>
      <c r="JDG374" s="18"/>
      <c r="JDH374" s="18"/>
      <c r="JDI374" s="18"/>
      <c r="JDJ374" s="18"/>
      <c r="JDK374" s="18"/>
      <c r="JDL374" s="18"/>
      <c r="JDM374" s="18"/>
      <c r="JDN374" s="18"/>
      <c r="JDO374" s="18"/>
      <c r="JDP374" s="18"/>
      <c r="JDQ374" s="18"/>
      <c r="JDR374" s="18"/>
      <c r="JDS374" s="18"/>
      <c r="JDT374" s="18"/>
      <c r="JDU374" s="18"/>
      <c r="JDV374" s="18"/>
      <c r="JDW374" s="18"/>
      <c r="JDX374" s="18"/>
      <c r="JDY374" s="18"/>
      <c r="JDZ374" s="18"/>
      <c r="JEA374" s="18"/>
      <c r="JEB374" s="18"/>
      <c r="JEC374" s="18"/>
      <c r="JED374" s="18"/>
      <c r="JEE374" s="18"/>
      <c r="JEF374" s="18"/>
      <c r="JEG374" s="18"/>
      <c r="JEH374" s="18"/>
      <c r="JEI374" s="18"/>
      <c r="JEJ374" s="18"/>
      <c r="JEK374" s="18"/>
      <c r="JEL374" s="18"/>
      <c r="JEM374" s="18"/>
      <c r="JEN374" s="18"/>
      <c r="JEO374" s="18"/>
      <c r="JEP374" s="18"/>
      <c r="JEQ374" s="18"/>
      <c r="JER374" s="18"/>
      <c r="JES374" s="18"/>
      <c r="JET374" s="18"/>
      <c r="JEU374" s="18"/>
      <c r="JEV374" s="18"/>
      <c r="JEW374" s="18"/>
      <c r="JEX374" s="18"/>
      <c r="JEY374" s="18"/>
      <c r="JEZ374" s="18"/>
      <c r="JFA374" s="18"/>
      <c r="JFB374" s="18"/>
      <c r="JFC374" s="18"/>
      <c r="JFD374" s="18"/>
      <c r="JFE374" s="18"/>
      <c r="JFF374" s="18"/>
      <c r="JFG374" s="18"/>
      <c r="JFH374" s="18"/>
      <c r="JFI374" s="18"/>
      <c r="JFJ374" s="18"/>
      <c r="JFK374" s="18"/>
      <c r="JFL374" s="18"/>
      <c r="JFM374" s="18"/>
      <c r="JFN374" s="18"/>
      <c r="JFO374" s="18"/>
      <c r="JFP374" s="18"/>
      <c r="JFQ374" s="18"/>
      <c r="JFR374" s="18"/>
      <c r="JFS374" s="18"/>
      <c r="JFT374" s="18"/>
      <c r="JFU374" s="18"/>
      <c r="JFV374" s="18"/>
      <c r="JFW374" s="18"/>
      <c r="JFX374" s="18"/>
      <c r="JFY374" s="18"/>
      <c r="JFZ374" s="18"/>
      <c r="JGA374" s="18"/>
      <c r="JGB374" s="18"/>
      <c r="JGC374" s="18"/>
      <c r="JGD374" s="18"/>
      <c r="JGE374" s="18"/>
      <c r="JGF374" s="18"/>
      <c r="JGG374" s="18"/>
      <c r="JGH374" s="18"/>
      <c r="JGI374" s="18"/>
      <c r="JGJ374" s="18"/>
      <c r="JGK374" s="18"/>
      <c r="JGL374" s="18"/>
      <c r="JGM374" s="18"/>
      <c r="JGN374" s="18"/>
      <c r="JGO374" s="18"/>
      <c r="JGP374" s="18"/>
      <c r="JGQ374" s="18"/>
      <c r="JGR374" s="18"/>
      <c r="JGS374" s="18"/>
      <c r="JGT374" s="18"/>
      <c r="JGU374" s="18"/>
      <c r="JGV374" s="18"/>
      <c r="JGW374" s="18"/>
      <c r="JGX374" s="18"/>
      <c r="JGY374" s="18"/>
      <c r="JGZ374" s="18"/>
      <c r="JHA374" s="18"/>
      <c r="JHB374" s="18"/>
      <c r="JHC374" s="18"/>
      <c r="JHD374" s="18"/>
      <c r="JHE374" s="18"/>
      <c r="JHF374" s="18"/>
      <c r="JHG374" s="18"/>
      <c r="JHH374" s="18"/>
      <c r="JHI374" s="18"/>
      <c r="JHJ374" s="18"/>
      <c r="JHK374" s="18"/>
      <c r="JHL374" s="18"/>
      <c r="JHM374" s="18"/>
      <c r="JHN374" s="18"/>
      <c r="JHO374" s="18"/>
      <c r="JHP374" s="18"/>
      <c r="JHQ374" s="18"/>
      <c r="JHR374" s="18"/>
      <c r="JHS374" s="18"/>
      <c r="JHT374" s="18"/>
      <c r="JHU374" s="18"/>
      <c r="JHV374" s="18"/>
      <c r="JHW374" s="18"/>
      <c r="JHX374" s="18"/>
      <c r="JHY374" s="18"/>
      <c r="JHZ374" s="18"/>
      <c r="JIA374" s="18"/>
      <c r="JIB374" s="18"/>
      <c r="JIC374" s="18"/>
      <c r="JID374" s="18"/>
      <c r="JIE374" s="18"/>
      <c r="JIF374" s="18"/>
      <c r="JIG374" s="18"/>
      <c r="JIH374" s="18"/>
      <c r="JII374" s="18"/>
      <c r="JIJ374" s="18"/>
      <c r="JIK374" s="18"/>
      <c r="JIL374" s="18"/>
      <c r="JIM374" s="18"/>
      <c r="JIN374" s="18"/>
      <c r="JIO374" s="18"/>
      <c r="JIP374" s="18"/>
      <c r="JIQ374" s="18"/>
      <c r="JIR374" s="18"/>
      <c r="JIS374" s="18"/>
      <c r="JIT374" s="18"/>
      <c r="JIU374" s="18"/>
      <c r="JIV374" s="18"/>
      <c r="JIW374" s="18"/>
      <c r="JIX374" s="18"/>
      <c r="JIY374" s="18"/>
      <c r="JIZ374" s="18"/>
      <c r="JJA374" s="18"/>
      <c r="JJB374" s="18"/>
      <c r="JJC374" s="18"/>
      <c r="JJD374" s="18"/>
      <c r="JJE374" s="18"/>
      <c r="JJF374" s="18"/>
      <c r="JJG374" s="18"/>
      <c r="JJH374" s="18"/>
      <c r="JJI374" s="18"/>
      <c r="JJJ374" s="18"/>
      <c r="JJK374" s="18"/>
      <c r="JJL374" s="18"/>
      <c r="JJM374" s="18"/>
      <c r="JJN374" s="18"/>
      <c r="JJO374" s="18"/>
      <c r="JJP374" s="18"/>
      <c r="JJQ374" s="18"/>
      <c r="JJR374" s="18"/>
      <c r="JJS374" s="18"/>
      <c r="JJT374" s="18"/>
      <c r="JJU374" s="18"/>
      <c r="JJV374" s="18"/>
      <c r="JJW374" s="18"/>
      <c r="JJX374" s="18"/>
      <c r="JJY374" s="18"/>
      <c r="JJZ374" s="18"/>
      <c r="JKA374" s="18"/>
      <c r="JKB374" s="18"/>
      <c r="JKC374" s="18"/>
      <c r="JKD374" s="18"/>
      <c r="JKE374" s="18"/>
      <c r="JKF374" s="18"/>
      <c r="JKG374" s="18"/>
      <c r="JKH374" s="18"/>
      <c r="JKI374" s="18"/>
      <c r="JKJ374" s="18"/>
      <c r="JKK374" s="18"/>
      <c r="JKL374" s="18"/>
      <c r="JKM374" s="18"/>
      <c r="JKN374" s="18"/>
      <c r="JKO374" s="18"/>
      <c r="JKP374" s="18"/>
      <c r="JKQ374" s="18"/>
      <c r="JKR374" s="18"/>
      <c r="JKS374" s="18"/>
      <c r="JKT374" s="18"/>
      <c r="JKU374" s="18"/>
      <c r="JKV374" s="18"/>
      <c r="JKW374" s="18"/>
      <c r="JKX374" s="18"/>
      <c r="JKY374" s="18"/>
      <c r="JKZ374" s="18"/>
      <c r="JLA374" s="18"/>
      <c r="JLB374" s="18"/>
      <c r="JLC374" s="18"/>
      <c r="JLD374" s="18"/>
      <c r="JLE374" s="18"/>
      <c r="JLF374" s="18"/>
      <c r="JLG374" s="18"/>
      <c r="JLH374" s="18"/>
      <c r="JLI374" s="18"/>
      <c r="JLJ374" s="18"/>
      <c r="JLK374" s="18"/>
      <c r="JLL374" s="18"/>
      <c r="JLM374" s="18"/>
      <c r="JLN374" s="18"/>
      <c r="JLO374" s="18"/>
      <c r="JLP374" s="18"/>
      <c r="JLQ374" s="18"/>
      <c r="JLR374" s="18"/>
      <c r="JLS374" s="18"/>
      <c r="JLT374" s="18"/>
      <c r="JLU374" s="18"/>
      <c r="JLV374" s="18"/>
      <c r="JLW374" s="18"/>
      <c r="JLX374" s="18"/>
      <c r="JLY374" s="18"/>
      <c r="JLZ374" s="18"/>
      <c r="JMA374" s="18"/>
      <c r="JMB374" s="18"/>
      <c r="JMC374" s="18"/>
      <c r="JMD374" s="18"/>
      <c r="JME374" s="18"/>
      <c r="JMF374" s="18"/>
      <c r="JMG374" s="18"/>
      <c r="JMH374" s="18"/>
      <c r="JMI374" s="18"/>
      <c r="JMJ374" s="18"/>
      <c r="JMK374" s="18"/>
      <c r="JML374" s="18"/>
      <c r="JMM374" s="18"/>
      <c r="JMN374" s="18"/>
      <c r="JMO374" s="18"/>
      <c r="JMP374" s="18"/>
      <c r="JMQ374" s="18"/>
      <c r="JMR374" s="18"/>
      <c r="JMS374" s="18"/>
      <c r="JMT374" s="18"/>
      <c r="JMU374" s="18"/>
      <c r="JMV374" s="18"/>
      <c r="JMW374" s="18"/>
      <c r="JMX374" s="18"/>
      <c r="JMY374" s="18"/>
      <c r="JMZ374" s="18"/>
      <c r="JNA374" s="18"/>
      <c r="JNB374" s="18"/>
      <c r="JNC374" s="18"/>
      <c r="JND374" s="18"/>
      <c r="JNE374" s="18"/>
      <c r="JNF374" s="18"/>
      <c r="JNG374" s="18"/>
      <c r="JNH374" s="18"/>
      <c r="JNI374" s="18"/>
      <c r="JNJ374" s="18"/>
      <c r="JNK374" s="18"/>
      <c r="JNL374" s="18"/>
      <c r="JNM374" s="18"/>
      <c r="JNN374" s="18"/>
      <c r="JNO374" s="18"/>
      <c r="JNP374" s="18"/>
      <c r="JNQ374" s="18"/>
      <c r="JNR374" s="18"/>
      <c r="JNS374" s="18"/>
      <c r="JNT374" s="18"/>
      <c r="JNU374" s="18"/>
      <c r="JNV374" s="18"/>
      <c r="JNW374" s="18"/>
      <c r="JNX374" s="18"/>
      <c r="JNY374" s="18"/>
      <c r="JNZ374" s="18"/>
      <c r="JOA374" s="18"/>
      <c r="JOB374" s="18"/>
      <c r="JOC374" s="18"/>
      <c r="JOD374" s="18"/>
      <c r="JOE374" s="18"/>
      <c r="JOF374" s="18"/>
      <c r="JOG374" s="18"/>
      <c r="JOH374" s="18"/>
      <c r="JOI374" s="18"/>
      <c r="JOJ374" s="18"/>
      <c r="JOK374" s="18"/>
      <c r="JOL374" s="18"/>
      <c r="JOM374" s="18"/>
      <c r="JON374" s="18"/>
      <c r="JOO374" s="18"/>
      <c r="JOP374" s="18"/>
      <c r="JOQ374" s="18"/>
      <c r="JOR374" s="18"/>
      <c r="JOS374" s="18"/>
      <c r="JOT374" s="18"/>
      <c r="JOU374" s="18"/>
      <c r="JOV374" s="18"/>
      <c r="JOW374" s="18"/>
      <c r="JOX374" s="18"/>
      <c r="JOY374" s="18"/>
      <c r="JOZ374" s="18"/>
      <c r="JPA374" s="18"/>
      <c r="JPB374" s="18"/>
      <c r="JPC374" s="18"/>
      <c r="JPD374" s="18"/>
      <c r="JPE374" s="18"/>
      <c r="JPF374" s="18"/>
      <c r="JPG374" s="18"/>
      <c r="JPH374" s="18"/>
      <c r="JPI374" s="18"/>
      <c r="JPJ374" s="18"/>
      <c r="JPK374" s="18"/>
      <c r="JPL374" s="18"/>
      <c r="JPM374" s="18"/>
      <c r="JPN374" s="18"/>
      <c r="JPO374" s="18"/>
      <c r="JPP374" s="18"/>
      <c r="JPQ374" s="18"/>
      <c r="JPR374" s="18"/>
      <c r="JPS374" s="18"/>
      <c r="JPT374" s="18"/>
      <c r="JPU374" s="18"/>
      <c r="JPV374" s="18"/>
      <c r="JPW374" s="18"/>
      <c r="JPX374" s="18"/>
      <c r="JPY374" s="18"/>
      <c r="JPZ374" s="18"/>
      <c r="JQA374" s="18"/>
      <c r="JQB374" s="18"/>
      <c r="JQC374" s="18"/>
      <c r="JQD374" s="18"/>
      <c r="JQE374" s="18"/>
      <c r="JQF374" s="18"/>
      <c r="JQG374" s="18"/>
      <c r="JQH374" s="18"/>
      <c r="JQI374" s="18"/>
      <c r="JQJ374" s="18"/>
      <c r="JQK374" s="18"/>
      <c r="JQL374" s="18"/>
      <c r="JQM374" s="18"/>
      <c r="JQN374" s="18"/>
      <c r="JQO374" s="18"/>
      <c r="JQP374" s="18"/>
      <c r="JQQ374" s="18"/>
      <c r="JQR374" s="18"/>
      <c r="JQS374" s="18"/>
      <c r="JQT374" s="18"/>
      <c r="JQU374" s="18"/>
      <c r="JQV374" s="18"/>
      <c r="JQW374" s="18"/>
      <c r="JQX374" s="18"/>
      <c r="JQY374" s="18"/>
      <c r="JQZ374" s="18"/>
      <c r="JRA374" s="18"/>
      <c r="JRB374" s="18"/>
      <c r="JRC374" s="18"/>
      <c r="JRD374" s="18"/>
      <c r="JRE374" s="18"/>
      <c r="JRF374" s="18"/>
      <c r="JRG374" s="18"/>
      <c r="JRH374" s="18"/>
      <c r="JRI374" s="18"/>
      <c r="JRJ374" s="18"/>
      <c r="JRK374" s="18"/>
      <c r="JRL374" s="18"/>
      <c r="JRM374" s="18"/>
      <c r="JRN374" s="18"/>
      <c r="JRO374" s="18"/>
      <c r="JRP374" s="18"/>
      <c r="JRQ374" s="18"/>
      <c r="JRR374" s="18"/>
      <c r="JRS374" s="18"/>
      <c r="JRT374" s="18"/>
      <c r="JRU374" s="18"/>
      <c r="JRV374" s="18"/>
      <c r="JRW374" s="18"/>
      <c r="JRX374" s="18"/>
      <c r="JRY374" s="18"/>
      <c r="JRZ374" s="18"/>
      <c r="JSA374" s="18"/>
      <c r="JSB374" s="18"/>
      <c r="JSC374" s="18"/>
      <c r="JSD374" s="18"/>
      <c r="JSE374" s="18"/>
      <c r="JSF374" s="18"/>
      <c r="JSG374" s="18"/>
      <c r="JSH374" s="18"/>
      <c r="JSI374" s="18"/>
      <c r="JSJ374" s="18"/>
      <c r="JSK374" s="18"/>
      <c r="JSL374" s="18"/>
      <c r="JSM374" s="18"/>
      <c r="JSN374" s="18"/>
      <c r="JSO374" s="18"/>
      <c r="JSP374" s="18"/>
      <c r="JSQ374" s="18"/>
      <c r="JSR374" s="18"/>
      <c r="JSS374" s="18"/>
      <c r="JST374" s="18"/>
      <c r="JSU374" s="18"/>
      <c r="JSV374" s="18"/>
      <c r="JSW374" s="18"/>
      <c r="JSX374" s="18"/>
      <c r="JSY374" s="18"/>
      <c r="JSZ374" s="18"/>
      <c r="JTA374" s="18"/>
      <c r="JTB374" s="18"/>
      <c r="JTC374" s="18"/>
      <c r="JTD374" s="18"/>
      <c r="JTE374" s="18"/>
      <c r="JTF374" s="18"/>
      <c r="JTG374" s="18"/>
      <c r="JTH374" s="18"/>
      <c r="JTI374" s="18"/>
      <c r="JTJ374" s="18"/>
      <c r="JTK374" s="18"/>
      <c r="JTL374" s="18"/>
      <c r="JTM374" s="18"/>
      <c r="JTN374" s="18"/>
      <c r="JTO374" s="18"/>
      <c r="JTP374" s="18"/>
      <c r="JTQ374" s="18"/>
      <c r="JTR374" s="18"/>
      <c r="JTS374" s="18"/>
      <c r="JTT374" s="18"/>
      <c r="JTU374" s="18"/>
      <c r="JTV374" s="18"/>
      <c r="JTW374" s="18"/>
      <c r="JTX374" s="18"/>
      <c r="JTY374" s="18"/>
      <c r="JTZ374" s="18"/>
      <c r="JUA374" s="18"/>
      <c r="JUB374" s="18"/>
      <c r="JUC374" s="18"/>
      <c r="JUD374" s="18"/>
      <c r="JUE374" s="18"/>
      <c r="JUF374" s="18"/>
      <c r="JUG374" s="18"/>
      <c r="JUH374" s="18"/>
      <c r="JUI374" s="18"/>
      <c r="JUJ374" s="18"/>
      <c r="JUK374" s="18"/>
      <c r="JUL374" s="18"/>
      <c r="JUM374" s="18"/>
      <c r="JUN374" s="18"/>
      <c r="JUO374" s="18"/>
      <c r="JUP374" s="18"/>
      <c r="JUQ374" s="18"/>
      <c r="JUR374" s="18"/>
      <c r="JUS374" s="18"/>
      <c r="JUT374" s="18"/>
      <c r="JUU374" s="18"/>
      <c r="JUV374" s="18"/>
      <c r="JUW374" s="18"/>
      <c r="JUX374" s="18"/>
      <c r="JUY374" s="18"/>
      <c r="JUZ374" s="18"/>
      <c r="JVA374" s="18"/>
      <c r="JVB374" s="18"/>
      <c r="JVC374" s="18"/>
      <c r="JVD374" s="18"/>
      <c r="JVE374" s="18"/>
      <c r="JVF374" s="18"/>
      <c r="JVG374" s="18"/>
      <c r="JVH374" s="18"/>
      <c r="JVI374" s="18"/>
      <c r="JVJ374" s="18"/>
      <c r="JVK374" s="18"/>
      <c r="JVL374" s="18"/>
      <c r="JVM374" s="18"/>
      <c r="JVN374" s="18"/>
      <c r="JVO374" s="18"/>
      <c r="JVP374" s="18"/>
      <c r="JVQ374" s="18"/>
      <c r="JVR374" s="18"/>
      <c r="JVS374" s="18"/>
      <c r="JVT374" s="18"/>
      <c r="JVU374" s="18"/>
      <c r="JVV374" s="18"/>
      <c r="JVW374" s="18"/>
      <c r="JVX374" s="18"/>
      <c r="JVY374" s="18"/>
      <c r="JVZ374" s="18"/>
      <c r="JWA374" s="18"/>
      <c r="JWB374" s="18"/>
      <c r="JWC374" s="18"/>
      <c r="JWD374" s="18"/>
      <c r="JWE374" s="18"/>
      <c r="JWF374" s="18"/>
      <c r="JWG374" s="18"/>
      <c r="JWH374" s="18"/>
      <c r="JWI374" s="18"/>
      <c r="JWJ374" s="18"/>
      <c r="JWK374" s="18"/>
      <c r="JWL374" s="18"/>
      <c r="JWM374" s="18"/>
      <c r="JWN374" s="18"/>
      <c r="JWO374" s="18"/>
      <c r="JWP374" s="18"/>
      <c r="JWQ374" s="18"/>
      <c r="JWR374" s="18"/>
      <c r="JWS374" s="18"/>
      <c r="JWT374" s="18"/>
      <c r="JWU374" s="18"/>
      <c r="JWV374" s="18"/>
      <c r="JWW374" s="18"/>
      <c r="JWX374" s="18"/>
      <c r="JWY374" s="18"/>
      <c r="JWZ374" s="18"/>
      <c r="JXA374" s="18"/>
      <c r="JXB374" s="18"/>
      <c r="JXC374" s="18"/>
      <c r="JXD374" s="18"/>
      <c r="JXE374" s="18"/>
      <c r="JXF374" s="18"/>
      <c r="JXG374" s="18"/>
      <c r="JXH374" s="18"/>
      <c r="JXI374" s="18"/>
      <c r="JXJ374" s="18"/>
      <c r="JXK374" s="18"/>
      <c r="JXL374" s="18"/>
      <c r="JXM374" s="18"/>
      <c r="JXN374" s="18"/>
      <c r="JXO374" s="18"/>
      <c r="JXP374" s="18"/>
      <c r="JXQ374" s="18"/>
      <c r="JXR374" s="18"/>
      <c r="JXS374" s="18"/>
      <c r="JXT374" s="18"/>
      <c r="JXU374" s="18"/>
      <c r="JXV374" s="18"/>
      <c r="JXW374" s="18"/>
      <c r="JXX374" s="18"/>
      <c r="JXY374" s="18"/>
      <c r="JXZ374" s="18"/>
      <c r="JYA374" s="18"/>
      <c r="JYB374" s="18"/>
      <c r="JYC374" s="18"/>
      <c r="JYD374" s="18"/>
      <c r="JYE374" s="18"/>
      <c r="JYF374" s="18"/>
      <c r="JYG374" s="18"/>
      <c r="JYH374" s="18"/>
      <c r="JYI374" s="18"/>
      <c r="JYJ374" s="18"/>
      <c r="JYK374" s="18"/>
      <c r="JYL374" s="18"/>
      <c r="JYM374" s="18"/>
      <c r="JYN374" s="18"/>
      <c r="JYO374" s="18"/>
      <c r="JYP374" s="18"/>
      <c r="JYQ374" s="18"/>
      <c r="JYR374" s="18"/>
      <c r="JYS374" s="18"/>
      <c r="JYT374" s="18"/>
      <c r="JYU374" s="18"/>
      <c r="JYV374" s="18"/>
      <c r="JYW374" s="18"/>
      <c r="JYX374" s="18"/>
      <c r="JYY374" s="18"/>
      <c r="JYZ374" s="18"/>
      <c r="JZA374" s="18"/>
      <c r="JZB374" s="18"/>
      <c r="JZC374" s="18"/>
      <c r="JZD374" s="18"/>
      <c r="JZE374" s="18"/>
      <c r="JZF374" s="18"/>
      <c r="JZG374" s="18"/>
      <c r="JZH374" s="18"/>
      <c r="JZI374" s="18"/>
      <c r="JZJ374" s="18"/>
      <c r="JZK374" s="18"/>
      <c r="JZL374" s="18"/>
      <c r="JZM374" s="18"/>
      <c r="JZN374" s="18"/>
      <c r="JZO374" s="18"/>
      <c r="JZP374" s="18"/>
      <c r="JZQ374" s="18"/>
      <c r="JZR374" s="18"/>
      <c r="JZS374" s="18"/>
      <c r="JZT374" s="18"/>
      <c r="JZU374" s="18"/>
      <c r="JZV374" s="18"/>
      <c r="JZW374" s="18"/>
      <c r="JZX374" s="18"/>
      <c r="JZY374" s="18"/>
      <c r="JZZ374" s="18"/>
      <c r="KAA374" s="18"/>
      <c r="KAB374" s="18"/>
      <c r="KAC374" s="18"/>
      <c r="KAD374" s="18"/>
      <c r="KAE374" s="18"/>
      <c r="KAF374" s="18"/>
      <c r="KAG374" s="18"/>
      <c r="KAH374" s="18"/>
      <c r="KAI374" s="18"/>
      <c r="KAJ374" s="18"/>
      <c r="KAK374" s="18"/>
      <c r="KAL374" s="18"/>
      <c r="KAM374" s="18"/>
      <c r="KAN374" s="18"/>
      <c r="KAO374" s="18"/>
      <c r="KAP374" s="18"/>
      <c r="KAQ374" s="18"/>
      <c r="KAR374" s="18"/>
      <c r="KAS374" s="18"/>
      <c r="KAT374" s="18"/>
      <c r="KAU374" s="18"/>
      <c r="KAV374" s="18"/>
      <c r="KAW374" s="18"/>
      <c r="KAX374" s="18"/>
      <c r="KAY374" s="18"/>
      <c r="KAZ374" s="18"/>
      <c r="KBA374" s="18"/>
      <c r="KBB374" s="18"/>
      <c r="KBC374" s="18"/>
      <c r="KBD374" s="18"/>
      <c r="KBE374" s="18"/>
      <c r="KBF374" s="18"/>
      <c r="KBG374" s="18"/>
      <c r="KBH374" s="18"/>
      <c r="KBI374" s="18"/>
      <c r="KBJ374" s="18"/>
      <c r="KBK374" s="18"/>
      <c r="KBL374" s="18"/>
      <c r="KBM374" s="18"/>
      <c r="KBN374" s="18"/>
      <c r="KBO374" s="18"/>
      <c r="KBP374" s="18"/>
      <c r="KBQ374" s="18"/>
      <c r="KBR374" s="18"/>
      <c r="KBS374" s="18"/>
      <c r="KBT374" s="18"/>
      <c r="KBU374" s="18"/>
      <c r="KBV374" s="18"/>
      <c r="KBW374" s="18"/>
      <c r="KBX374" s="18"/>
      <c r="KBY374" s="18"/>
      <c r="KBZ374" s="18"/>
      <c r="KCA374" s="18"/>
      <c r="KCB374" s="18"/>
      <c r="KCC374" s="18"/>
      <c r="KCD374" s="18"/>
      <c r="KCE374" s="18"/>
      <c r="KCF374" s="18"/>
      <c r="KCG374" s="18"/>
      <c r="KCH374" s="18"/>
      <c r="KCI374" s="18"/>
      <c r="KCJ374" s="18"/>
      <c r="KCK374" s="18"/>
      <c r="KCL374" s="18"/>
      <c r="KCM374" s="18"/>
      <c r="KCN374" s="18"/>
      <c r="KCO374" s="18"/>
      <c r="KCP374" s="18"/>
      <c r="KCQ374" s="18"/>
      <c r="KCR374" s="18"/>
      <c r="KCS374" s="18"/>
      <c r="KCT374" s="18"/>
      <c r="KCU374" s="18"/>
      <c r="KCV374" s="18"/>
      <c r="KCW374" s="18"/>
      <c r="KCX374" s="18"/>
      <c r="KCY374" s="18"/>
      <c r="KCZ374" s="18"/>
      <c r="KDA374" s="18"/>
      <c r="KDB374" s="18"/>
      <c r="KDC374" s="18"/>
      <c r="KDD374" s="18"/>
      <c r="KDE374" s="18"/>
      <c r="KDF374" s="18"/>
      <c r="KDG374" s="18"/>
      <c r="KDH374" s="18"/>
      <c r="KDI374" s="18"/>
      <c r="KDJ374" s="18"/>
      <c r="KDK374" s="18"/>
      <c r="KDL374" s="18"/>
      <c r="KDM374" s="18"/>
      <c r="KDN374" s="18"/>
      <c r="KDO374" s="18"/>
      <c r="KDP374" s="18"/>
      <c r="KDQ374" s="18"/>
      <c r="KDR374" s="18"/>
      <c r="KDS374" s="18"/>
      <c r="KDT374" s="18"/>
      <c r="KDU374" s="18"/>
      <c r="KDV374" s="18"/>
      <c r="KDW374" s="18"/>
      <c r="KDX374" s="18"/>
      <c r="KDY374" s="18"/>
      <c r="KDZ374" s="18"/>
      <c r="KEA374" s="18"/>
      <c r="KEB374" s="18"/>
      <c r="KEC374" s="18"/>
      <c r="KED374" s="18"/>
      <c r="KEE374" s="18"/>
      <c r="KEF374" s="18"/>
      <c r="KEG374" s="18"/>
      <c r="KEH374" s="18"/>
      <c r="KEI374" s="18"/>
      <c r="KEJ374" s="18"/>
      <c r="KEK374" s="18"/>
      <c r="KEL374" s="18"/>
      <c r="KEM374" s="18"/>
      <c r="KEN374" s="18"/>
      <c r="KEO374" s="18"/>
      <c r="KEP374" s="18"/>
      <c r="KEQ374" s="18"/>
      <c r="KER374" s="18"/>
      <c r="KES374" s="18"/>
      <c r="KET374" s="18"/>
      <c r="KEU374" s="18"/>
      <c r="KEV374" s="18"/>
      <c r="KEW374" s="18"/>
      <c r="KEX374" s="18"/>
      <c r="KEY374" s="18"/>
      <c r="KEZ374" s="18"/>
      <c r="KFA374" s="18"/>
      <c r="KFB374" s="18"/>
      <c r="KFC374" s="18"/>
      <c r="KFD374" s="18"/>
      <c r="KFE374" s="18"/>
      <c r="KFF374" s="18"/>
      <c r="KFG374" s="18"/>
      <c r="KFH374" s="18"/>
      <c r="KFI374" s="18"/>
      <c r="KFJ374" s="18"/>
      <c r="KFK374" s="18"/>
      <c r="KFL374" s="18"/>
      <c r="KFM374" s="18"/>
      <c r="KFN374" s="18"/>
      <c r="KFO374" s="18"/>
      <c r="KFP374" s="18"/>
      <c r="KFQ374" s="18"/>
      <c r="KFR374" s="18"/>
      <c r="KFS374" s="18"/>
      <c r="KFT374" s="18"/>
      <c r="KFU374" s="18"/>
      <c r="KFV374" s="18"/>
      <c r="KFW374" s="18"/>
      <c r="KFX374" s="18"/>
      <c r="KFY374" s="18"/>
      <c r="KFZ374" s="18"/>
      <c r="KGA374" s="18"/>
      <c r="KGB374" s="18"/>
      <c r="KGC374" s="18"/>
      <c r="KGD374" s="18"/>
      <c r="KGE374" s="18"/>
      <c r="KGF374" s="18"/>
      <c r="KGG374" s="18"/>
      <c r="KGH374" s="18"/>
      <c r="KGI374" s="18"/>
      <c r="KGJ374" s="18"/>
      <c r="KGK374" s="18"/>
      <c r="KGL374" s="18"/>
      <c r="KGM374" s="18"/>
      <c r="KGN374" s="18"/>
      <c r="KGO374" s="18"/>
      <c r="KGP374" s="18"/>
      <c r="KGQ374" s="18"/>
      <c r="KGR374" s="18"/>
      <c r="KGS374" s="18"/>
      <c r="KGT374" s="18"/>
      <c r="KGU374" s="18"/>
      <c r="KGV374" s="18"/>
      <c r="KGW374" s="18"/>
      <c r="KGX374" s="18"/>
      <c r="KGY374" s="18"/>
      <c r="KGZ374" s="18"/>
      <c r="KHA374" s="18"/>
      <c r="KHB374" s="18"/>
      <c r="KHC374" s="18"/>
      <c r="KHD374" s="18"/>
      <c r="KHE374" s="18"/>
      <c r="KHF374" s="18"/>
      <c r="KHG374" s="18"/>
      <c r="KHH374" s="18"/>
      <c r="KHI374" s="18"/>
      <c r="KHJ374" s="18"/>
      <c r="KHK374" s="18"/>
      <c r="KHL374" s="18"/>
      <c r="KHM374" s="18"/>
      <c r="KHN374" s="18"/>
      <c r="KHO374" s="18"/>
      <c r="KHP374" s="18"/>
      <c r="KHQ374" s="18"/>
      <c r="KHR374" s="18"/>
      <c r="KHS374" s="18"/>
      <c r="KHT374" s="18"/>
      <c r="KHU374" s="18"/>
      <c r="KHV374" s="18"/>
      <c r="KHW374" s="18"/>
      <c r="KHX374" s="18"/>
      <c r="KHY374" s="18"/>
      <c r="KHZ374" s="18"/>
      <c r="KIA374" s="18"/>
      <c r="KIB374" s="18"/>
      <c r="KIC374" s="18"/>
      <c r="KID374" s="18"/>
      <c r="KIE374" s="18"/>
      <c r="KIF374" s="18"/>
      <c r="KIG374" s="18"/>
      <c r="KIH374" s="18"/>
      <c r="KII374" s="18"/>
      <c r="KIJ374" s="18"/>
      <c r="KIK374" s="18"/>
      <c r="KIL374" s="18"/>
      <c r="KIM374" s="18"/>
      <c r="KIN374" s="18"/>
      <c r="KIO374" s="18"/>
      <c r="KIP374" s="18"/>
      <c r="KIQ374" s="18"/>
      <c r="KIR374" s="18"/>
      <c r="KIS374" s="18"/>
      <c r="KIT374" s="18"/>
      <c r="KIU374" s="18"/>
      <c r="KIV374" s="18"/>
      <c r="KIW374" s="18"/>
      <c r="KIX374" s="18"/>
      <c r="KIY374" s="18"/>
      <c r="KIZ374" s="18"/>
      <c r="KJA374" s="18"/>
      <c r="KJB374" s="18"/>
      <c r="KJC374" s="18"/>
      <c r="KJD374" s="18"/>
      <c r="KJE374" s="18"/>
      <c r="KJF374" s="18"/>
      <c r="KJG374" s="18"/>
      <c r="KJH374" s="18"/>
      <c r="KJI374" s="18"/>
      <c r="KJJ374" s="18"/>
      <c r="KJK374" s="18"/>
      <c r="KJL374" s="18"/>
      <c r="KJM374" s="18"/>
      <c r="KJN374" s="18"/>
      <c r="KJO374" s="18"/>
      <c r="KJP374" s="18"/>
      <c r="KJQ374" s="18"/>
      <c r="KJR374" s="18"/>
      <c r="KJS374" s="18"/>
      <c r="KJT374" s="18"/>
      <c r="KJU374" s="18"/>
      <c r="KJV374" s="18"/>
      <c r="KJW374" s="18"/>
      <c r="KJX374" s="18"/>
      <c r="KJY374" s="18"/>
      <c r="KJZ374" s="18"/>
      <c r="KKA374" s="18"/>
      <c r="KKB374" s="18"/>
      <c r="KKC374" s="18"/>
      <c r="KKD374" s="18"/>
      <c r="KKE374" s="18"/>
      <c r="KKF374" s="18"/>
      <c r="KKG374" s="18"/>
      <c r="KKH374" s="18"/>
      <c r="KKI374" s="18"/>
      <c r="KKJ374" s="18"/>
      <c r="KKK374" s="18"/>
      <c r="KKL374" s="18"/>
      <c r="KKM374" s="18"/>
      <c r="KKN374" s="18"/>
      <c r="KKO374" s="18"/>
      <c r="KKP374" s="18"/>
      <c r="KKQ374" s="18"/>
      <c r="KKR374" s="18"/>
      <c r="KKS374" s="18"/>
      <c r="KKT374" s="18"/>
      <c r="KKU374" s="18"/>
      <c r="KKV374" s="18"/>
      <c r="KKW374" s="18"/>
      <c r="KKX374" s="18"/>
      <c r="KKY374" s="18"/>
      <c r="KKZ374" s="18"/>
      <c r="KLA374" s="18"/>
      <c r="KLB374" s="18"/>
      <c r="KLC374" s="18"/>
      <c r="KLD374" s="18"/>
      <c r="KLE374" s="18"/>
      <c r="KLF374" s="18"/>
      <c r="KLG374" s="18"/>
      <c r="KLH374" s="18"/>
      <c r="KLI374" s="18"/>
      <c r="KLJ374" s="18"/>
      <c r="KLK374" s="18"/>
      <c r="KLL374" s="18"/>
      <c r="KLM374" s="18"/>
      <c r="KLN374" s="18"/>
      <c r="KLO374" s="18"/>
      <c r="KLP374" s="18"/>
      <c r="KLQ374" s="18"/>
      <c r="KLR374" s="18"/>
      <c r="KLS374" s="18"/>
      <c r="KLT374" s="18"/>
      <c r="KLU374" s="18"/>
      <c r="KLV374" s="18"/>
      <c r="KLW374" s="18"/>
      <c r="KLX374" s="18"/>
      <c r="KLY374" s="18"/>
      <c r="KLZ374" s="18"/>
      <c r="KMA374" s="18"/>
      <c r="KMB374" s="18"/>
      <c r="KMC374" s="18"/>
      <c r="KMD374" s="18"/>
      <c r="KME374" s="18"/>
      <c r="KMF374" s="18"/>
      <c r="KMG374" s="18"/>
      <c r="KMH374" s="18"/>
      <c r="KMI374" s="18"/>
      <c r="KMJ374" s="18"/>
      <c r="KMK374" s="18"/>
      <c r="KML374" s="18"/>
      <c r="KMM374" s="18"/>
      <c r="KMN374" s="18"/>
      <c r="KMO374" s="18"/>
      <c r="KMP374" s="18"/>
      <c r="KMQ374" s="18"/>
      <c r="KMR374" s="18"/>
      <c r="KMS374" s="18"/>
      <c r="KMT374" s="18"/>
      <c r="KMU374" s="18"/>
      <c r="KMV374" s="18"/>
      <c r="KMW374" s="18"/>
      <c r="KMX374" s="18"/>
      <c r="KMY374" s="18"/>
      <c r="KMZ374" s="18"/>
      <c r="KNA374" s="18"/>
      <c r="KNB374" s="18"/>
      <c r="KNC374" s="18"/>
      <c r="KND374" s="18"/>
      <c r="KNE374" s="18"/>
      <c r="KNF374" s="18"/>
      <c r="KNG374" s="18"/>
      <c r="KNH374" s="18"/>
      <c r="KNI374" s="18"/>
      <c r="KNJ374" s="18"/>
      <c r="KNK374" s="18"/>
      <c r="KNL374" s="18"/>
      <c r="KNM374" s="18"/>
      <c r="KNN374" s="18"/>
      <c r="KNO374" s="18"/>
      <c r="KNP374" s="18"/>
      <c r="KNQ374" s="18"/>
      <c r="KNR374" s="18"/>
      <c r="KNS374" s="18"/>
      <c r="KNT374" s="18"/>
      <c r="KNU374" s="18"/>
      <c r="KNV374" s="18"/>
      <c r="KNW374" s="18"/>
      <c r="KNX374" s="18"/>
      <c r="KNY374" s="18"/>
      <c r="KNZ374" s="18"/>
      <c r="KOA374" s="18"/>
      <c r="KOB374" s="18"/>
      <c r="KOC374" s="18"/>
      <c r="KOD374" s="18"/>
      <c r="KOE374" s="18"/>
      <c r="KOF374" s="18"/>
      <c r="KOG374" s="18"/>
      <c r="KOH374" s="18"/>
      <c r="KOI374" s="18"/>
      <c r="KOJ374" s="18"/>
      <c r="KOK374" s="18"/>
      <c r="KOL374" s="18"/>
      <c r="KOM374" s="18"/>
      <c r="KON374" s="18"/>
      <c r="KOO374" s="18"/>
      <c r="KOP374" s="18"/>
      <c r="KOQ374" s="18"/>
      <c r="KOR374" s="18"/>
      <c r="KOS374" s="18"/>
      <c r="KOT374" s="18"/>
      <c r="KOU374" s="18"/>
      <c r="KOV374" s="18"/>
      <c r="KOW374" s="18"/>
      <c r="KOX374" s="18"/>
      <c r="KOY374" s="18"/>
      <c r="KOZ374" s="18"/>
      <c r="KPA374" s="18"/>
      <c r="KPB374" s="18"/>
      <c r="KPC374" s="18"/>
      <c r="KPD374" s="18"/>
      <c r="KPE374" s="18"/>
      <c r="KPF374" s="18"/>
      <c r="KPG374" s="18"/>
      <c r="KPH374" s="18"/>
      <c r="KPI374" s="18"/>
      <c r="KPJ374" s="18"/>
      <c r="KPK374" s="18"/>
      <c r="KPL374" s="18"/>
      <c r="KPM374" s="18"/>
      <c r="KPN374" s="18"/>
      <c r="KPO374" s="18"/>
      <c r="KPP374" s="18"/>
      <c r="KPQ374" s="18"/>
      <c r="KPR374" s="18"/>
      <c r="KPS374" s="18"/>
      <c r="KPT374" s="18"/>
      <c r="KPU374" s="18"/>
      <c r="KPV374" s="18"/>
      <c r="KPW374" s="18"/>
      <c r="KPX374" s="18"/>
      <c r="KPY374" s="18"/>
      <c r="KPZ374" s="18"/>
      <c r="KQA374" s="18"/>
      <c r="KQB374" s="18"/>
      <c r="KQC374" s="18"/>
      <c r="KQD374" s="18"/>
      <c r="KQE374" s="18"/>
      <c r="KQF374" s="18"/>
      <c r="KQG374" s="18"/>
      <c r="KQH374" s="18"/>
      <c r="KQI374" s="18"/>
      <c r="KQJ374" s="18"/>
      <c r="KQK374" s="18"/>
      <c r="KQL374" s="18"/>
      <c r="KQM374" s="18"/>
      <c r="KQN374" s="18"/>
      <c r="KQO374" s="18"/>
      <c r="KQP374" s="18"/>
      <c r="KQQ374" s="18"/>
      <c r="KQR374" s="18"/>
      <c r="KQS374" s="18"/>
      <c r="KQT374" s="18"/>
      <c r="KQU374" s="18"/>
      <c r="KQV374" s="18"/>
      <c r="KQW374" s="18"/>
      <c r="KQX374" s="18"/>
      <c r="KQY374" s="18"/>
      <c r="KQZ374" s="18"/>
      <c r="KRA374" s="18"/>
      <c r="KRB374" s="18"/>
      <c r="KRC374" s="18"/>
      <c r="KRD374" s="18"/>
      <c r="KRE374" s="18"/>
      <c r="KRF374" s="18"/>
      <c r="KRG374" s="18"/>
      <c r="KRH374" s="18"/>
      <c r="KRI374" s="18"/>
      <c r="KRJ374" s="18"/>
      <c r="KRK374" s="18"/>
      <c r="KRL374" s="18"/>
      <c r="KRM374" s="18"/>
      <c r="KRN374" s="18"/>
      <c r="KRO374" s="18"/>
      <c r="KRP374" s="18"/>
      <c r="KRQ374" s="18"/>
      <c r="KRR374" s="18"/>
      <c r="KRS374" s="18"/>
      <c r="KRT374" s="18"/>
      <c r="KRU374" s="18"/>
      <c r="KRV374" s="18"/>
      <c r="KRW374" s="18"/>
      <c r="KRX374" s="18"/>
      <c r="KRY374" s="18"/>
      <c r="KRZ374" s="18"/>
      <c r="KSA374" s="18"/>
      <c r="KSB374" s="18"/>
      <c r="KSC374" s="18"/>
      <c r="KSD374" s="18"/>
      <c r="KSE374" s="18"/>
      <c r="KSF374" s="18"/>
      <c r="KSG374" s="18"/>
      <c r="KSH374" s="18"/>
      <c r="KSI374" s="18"/>
      <c r="KSJ374" s="18"/>
      <c r="KSK374" s="18"/>
      <c r="KSL374" s="18"/>
      <c r="KSM374" s="18"/>
      <c r="KSN374" s="18"/>
      <c r="KSO374" s="18"/>
      <c r="KSP374" s="18"/>
      <c r="KSQ374" s="18"/>
      <c r="KSR374" s="18"/>
      <c r="KSS374" s="18"/>
      <c r="KST374" s="18"/>
      <c r="KSU374" s="18"/>
      <c r="KSV374" s="18"/>
      <c r="KSW374" s="18"/>
      <c r="KSX374" s="18"/>
      <c r="KSY374" s="18"/>
      <c r="KSZ374" s="18"/>
      <c r="KTA374" s="18"/>
      <c r="KTB374" s="18"/>
      <c r="KTC374" s="18"/>
      <c r="KTD374" s="18"/>
      <c r="KTE374" s="18"/>
      <c r="KTF374" s="18"/>
      <c r="KTG374" s="18"/>
      <c r="KTH374" s="18"/>
      <c r="KTI374" s="18"/>
      <c r="KTJ374" s="18"/>
      <c r="KTK374" s="18"/>
      <c r="KTL374" s="18"/>
      <c r="KTM374" s="18"/>
      <c r="KTN374" s="18"/>
      <c r="KTO374" s="18"/>
      <c r="KTP374" s="18"/>
      <c r="KTQ374" s="18"/>
      <c r="KTR374" s="18"/>
      <c r="KTS374" s="18"/>
      <c r="KTT374" s="18"/>
      <c r="KTU374" s="18"/>
      <c r="KTV374" s="18"/>
      <c r="KTW374" s="18"/>
      <c r="KTX374" s="18"/>
      <c r="KTY374" s="18"/>
      <c r="KTZ374" s="18"/>
      <c r="KUA374" s="18"/>
      <c r="KUB374" s="18"/>
      <c r="KUC374" s="18"/>
      <c r="KUD374" s="18"/>
      <c r="KUE374" s="18"/>
      <c r="KUF374" s="18"/>
      <c r="KUG374" s="18"/>
      <c r="KUH374" s="18"/>
      <c r="KUI374" s="18"/>
      <c r="KUJ374" s="18"/>
      <c r="KUK374" s="18"/>
      <c r="KUL374" s="18"/>
      <c r="KUM374" s="18"/>
      <c r="KUN374" s="18"/>
      <c r="KUO374" s="18"/>
      <c r="KUP374" s="18"/>
      <c r="KUQ374" s="18"/>
      <c r="KUR374" s="18"/>
      <c r="KUS374" s="18"/>
      <c r="KUT374" s="18"/>
      <c r="KUU374" s="18"/>
      <c r="KUV374" s="18"/>
      <c r="KUW374" s="18"/>
      <c r="KUX374" s="18"/>
      <c r="KUY374" s="18"/>
      <c r="KUZ374" s="18"/>
      <c r="KVA374" s="18"/>
      <c r="KVB374" s="18"/>
      <c r="KVC374" s="18"/>
      <c r="KVD374" s="18"/>
      <c r="KVE374" s="18"/>
      <c r="KVF374" s="18"/>
      <c r="KVG374" s="18"/>
      <c r="KVH374" s="18"/>
      <c r="KVI374" s="18"/>
      <c r="KVJ374" s="18"/>
      <c r="KVK374" s="18"/>
      <c r="KVL374" s="18"/>
      <c r="KVM374" s="18"/>
      <c r="KVN374" s="18"/>
      <c r="KVO374" s="18"/>
      <c r="KVP374" s="18"/>
      <c r="KVQ374" s="18"/>
      <c r="KVR374" s="18"/>
      <c r="KVS374" s="18"/>
      <c r="KVT374" s="18"/>
      <c r="KVU374" s="18"/>
      <c r="KVV374" s="18"/>
      <c r="KVW374" s="18"/>
      <c r="KVX374" s="18"/>
      <c r="KVY374" s="18"/>
      <c r="KVZ374" s="18"/>
      <c r="KWA374" s="18"/>
      <c r="KWB374" s="18"/>
      <c r="KWC374" s="18"/>
      <c r="KWD374" s="18"/>
      <c r="KWE374" s="18"/>
      <c r="KWF374" s="18"/>
      <c r="KWG374" s="18"/>
      <c r="KWH374" s="18"/>
      <c r="KWI374" s="18"/>
      <c r="KWJ374" s="18"/>
      <c r="KWK374" s="18"/>
      <c r="KWL374" s="18"/>
      <c r="KWM374" s="18"/>
      <c r="KWN374" s="18"/>
      <c r="KWO374" s="18"/>
      <c r="KWP374" s="18"/>
      <c r="KWQ374" s="18"/>
      <c r="KWR374" s="18"/>
      <c r="KWS374" s="18"/>
      <c r="KWT374" s="18"/>
      <c r="KWU374" s="18"/>
      <c r="KWV374" s="18"/>
      <c r="KWW374" s="18"/>
      <c r="KWX374" s="18"/>
      <c r="KWY374" s="18"/>
      <c r="KWZ374" s="18"/>
      <c r="KXA374" s="18"/>
      <c r="KXB374" s="18"/>
      <c r="KXC374" s="18"/>
      <c r="KXD374" s="18"/>
      <c r="KXE374" s="18"/>
      <c r="KXF374" s="18"/>
      <c r="KXG374" s="18"/>
      <c r="KXH374" s="18"/>
      <c r="KXI374" s="18"/>
      <c r="KXJ374" s="18"/>
      <c r="KXK374" s="18"/>
      <c r="KXL374" s="18"/>
      <c r="KXM374" s="18"/>
      <c r="KXN374" s="18"/>
      <c r="KXO374" s="18"/>
      <c r="KXP374" s="18"/>
      <c r="KXQ374" s="18"/>
      <c r="KXR374" s="18"/>
      <c r="KXS374" s="18"/>
      <c r="KXT374" s="18"/>
      <c r="KXU374" s="18"/>
      <c r="KXV374" s="18"/>
      <c r="KXW374" s="18"/>
      <c r="KXX374" s="18"/>
      <c r="KXY374" s="18"/>
      <c r="KXZ374" s="18"/>
      <c r="KYA374" s="18"/>
      <c r="KYB374" s="18"/>
      <c r="KYC374" s="18"/>
      <c r="KYD374" s="18"/>
      <c r="KYE374" s="18"/>
      <c r="KYF374" s="18"/>
      <c r="KYG374" s="18"/>
      <c r="KYH374" s="18"/>
      <c r="KYI374" s="18"/>
      <c r="KYJ374" s="18"/>
      <c r="KYK374" s="18"/>
      <c r="KYL374" s="18"/>
      <c r="KYM374" s="18"/>
      <c r="KYN374" s="18"/>
      <c r="KYO374" s="18"/>
      <c r="KYP374" s="18"/>
      <c r="KYQ374" s="18"/>
      <c r="KYR374" s="18"/>
      <c r="KYS374" s="18"/>
      <c r="KYT374" s="18"/>
      <c r="KYU374" s="18"/>
      <c r="KYV374" s="18"/>
      <c r="KYW374" s="18"/>
      <c r="KYX374" s="18"/>
      <c r="KYY374" s="18"/>
      <c r="KYZ374" s="18"/>
      <c r="KZA374" s="18"/>
      <c r="KZB374" s="18"/>
      <c r="KZC374" s="18"/>
      <c r="KZD374" s="18"/>
      <c r="KZE374" s="18"/>
      <c r="KZF374" s="18"/>
      <c r="KZG374" s="18"/>
      <c r="KZH374" s="18"/>
      <c r="KZI374" s="18"/>
      <c r="KZJ374" s="18"/>
      <c r="KZK374" s="18"/>
      <c r="KZL374" s="18"/>
      <c r="KZM374" s="18"/>
      <c r="KZN374" s="18"/>
      <c r="KZO374" s="18"/>
      <c r="KZP374" s="18"/>
      <c r="KZQ374" s="18"/>
      <c r="KZR374" s="18"/>
      <c r="KZS374" s="18"/>
      <c r="KZT374" s="18"/>
      <c r="KZU374" s="18"/>
      <c r="KZV374" s="18"/>
      <c r="KZW374" s="18"/>
      <c r="KZX374" s="18"/>
      <c r="KZY374" s="18"/>
      <c r="KZZ374" s="18"/>
      <c r="LAA374" s="18"/>
      <c r="LAB374" s="18"/>
      <c r="LAC374" s="18"/>
      <c r="LAD374" s="18"/>
      <c r="LAE374" s="18"/>
      <c r="LAF374" s="18"/>
      <c r="LAG374" s="18"/>
      <c r="LAH374" s="18"/>
      <c r="LAI374" s="18"/>
      <c r="LAJ374" s="18"/>
      <c r="LAK374" s="18"/>
      <c r="LAL374" s="18"/>
      <c r="LAM374" s="18"/>
      <c r="LAN374" s="18"/>
      <c r="LAO374" s="18"/>
      <c r="LAP374" s="18"/>
      <c r="LAQ374" s="18"/>
      <c r="LAR374" s="18"/>
      <c r="LAS374" s="18"/>
      <c r="LAT374" s="18"/>
      <c r="LAU374" s="18"/>
      <c r="LAV374" s="18"/>
      <c r="LAW374" s="18"/>
      <c r="LAX374" s="18"/>
      <c r="LAY374" s="18"/>
      <c r="LAZ374" s="18"/>
      <c r="LBA374" s="18"/>
      <c r="LBB374" s="18"/>
      <c r="LBC374" s="18"/>
      <c r="LBD374" s="18"/>
      <c r="LBE374" s="18"/>
      <c r="LBF374" s="18"/>
      <c r="LBG374" s="18"/>
      <c r="LBH374" s="18"/>
      <c r="LBI374" s="18"/>
      <c r="LBJ374" s="18"/>
      <c r="LBK374" s="18"/>
      <c r="LBL374" s="18"/>
      <c r="LBM374" s="18"/>
      <c r="LBN374" s="18"/>
      <c r="LBO374" s="18"/>
      <c r="LBP374" s="18"/>
      <c r="LBQ374" s="18"/>
      <c r="LBR374" s="18"/>
      <c r="LBS374" s="18"/>
      <c r="LBT374" s="18"/>
      <c r="LBU374" s="18"/>
      <c r="LBV374" s="18"/>
      <c r="LBW374" s="18"/>
      <c r="LBX374" s="18"/>
      <c r="LBY374" s="18"/>
      <c r="LBZ374" s="18"/>
      <c r="LCA374" s="18"/>
      <c r="LCB374" s="18"/>
      <c r="LCC374" s="18"/>
      <c r="LCD374" s="18"/>
      <c r="LCE374" s="18"/>
      <c r="LCF374" s="18"/>
      <c r="LCG374" s="18"/>
      <c r="LCH374" s="18"/>
      <c r="LCI374" s="18"/>
      <c r="LCJ374" s="18"/>
      <c r="LCK374" s="18"/>
      <c r="LCL374" s="18"/>
      <c r="LCM374" s="18"/>
      <c r="LCN374" s="18"/>
      <c r="LCO374" s="18"/>
      <c r="LCP374" s="18"/>
      <c r="LCQ374" s="18"/>
      <c r="LCR374" s="18"/>
      <c r="LCS374" s="18"/>
      <c r="LCT374" s="18"/>
      <c r="LCU374" s="18"/>
      <c r="LCV374" s="18"/>
      <c r="LCW374" s="18"/>
      <c r="LCX374" s="18"/>
      <c r="LCY374" s="18"/>
      <c r="LCZ374" s="18"/>
      <c r="LDA374" s="18"/>
      <c r="LDB374" s="18"/>
      <c r="LDC374" s="18"/>
      <c r="LDD374" s="18"/>
      <c r="LDE374" s="18"/>
      <c r="LDF374" s="18"/>
      <c r="LDG374" s="18"/>
      <c r="LDH374" s="18"/>
      <c r="LDI374" s="18"/>
      <c r="LDJ374" s="18"/>
      <c r="LDK374" s="18"/>
      <c r="LDL374" s="18"/>
      <c r="LDM374" s="18"/>
      <c r="LDN374" s="18"/>
      <c r="LDO374" s="18"/>
      <c r="LDP374" s="18"/>
      <c r="LDQ374" s="18"/>
      <c r="LDR374" s="18"/>
      <c r="LDS374" s="18"/>
      <c r="LDT374" s="18"/>
      <c r="LDU374" s="18"/>
      <c r="LDV374" s="18"/>
      <c r="LDW374" s="18"/>
      <c r="LDX374" s="18"/>
      <c r="LDY374" s="18"/>
      <c r="LDZ374" s="18"/>
      <c r="LEA374" s="18"/>
      <c r="LEB374" s="18"/>
      <c r="LEC374" s="18"/>
      <c r="LED374" s="18"/>
      <c r="LEE374" s="18"/>
      <c r="LEF374" s="18"/>
      <c r="LEG374" s="18"/>
      <c r="LEH374" s="18"/>
      <c r="LEI374" s="18"/>
      <c r="LEJ374" s="18"/>
      <c r="LEK374" s="18"/>
      <c r="LEL374" s="18"/>
      <c r="LEM374" s="18"/>
      <c r="LEN374" s="18"/>
      <c r="LEO374" s="18"/>
      <c r="LEP374" s="18"/>
      <c r="LEQ374" s="18"/>
      <c r="LER374" s="18"/>
      <c r="LES374" s="18"/>
      <c r="LET374" s="18"/>
      <c r="LEU374" s="18"/>
      <c r="LEV374" s="18"/>
      <c r="LEW374" s="18"/>
      <c r="LEX374" s="18"/>
      <c r="LEY374" s="18"/>
      <c r="LEZ374" s="18"/>
      <c r="LFA374" s="18"/>
      <c r="LFB374" s="18"/>
      <c r="LFC374" s="18"/>
      <c r="LFD374" s="18"/>
      <c r="LFE374" s="18"/>
      <c r="LFF374" s="18"/>
      <c r="LFG374" s="18"/>
      <c r="LFH374" s="18"/>
      <c r="LFI374" s="18"/>
      <c r="LFJ374" s="18"/>
      <c r="LFK374" s="18"/>
      <c r="LFL374" s="18"/>
      <c r="LFM374" s="18"/>
      <c r="LFN374" s="18"/>
      <c r="LFO374" s="18"/>
      <c r="LFP374" s="18"/>
      <c r="LFQ374" s="18"/>
      <c r="LFR374" s="18"/>
      <c r="LFS374" s="18"/>
      <c r="LFT374" s="18"/>
      <c r="LFU374" s="18"/>
      <c r="LFV374" s="18"/>
      <c r="LFW374" s="18"/>
      <c r="LFX374" s="18"/>
      <c r="LFY374" s="18"/>
      <c r="LFZ374" s="18"/>
      <c r="LGA374" s="18"/>
      <c r="LGB374" s="18"/>
      <c r="LGC374" s="18"/>
      <c r="LGD374" s="18"/>
      <c r="LGE374" s="18"/>
      <c r="LGF374" s="18"/>
      <c r="LGG374" s="18"/>
      <c r="LGH374" s="18"/>
      <c r="LGI374" s="18"/>
      <c r="LGJ374" s="18"/>
      <c r="LGK374" s="18"/>
      <c r="LGL374" s="18"/>
      <c r="LGM374" s="18"/>
      <c r="LGN374" s="18"/>
      <c r="LGO374" s="18"/>
      <c r="LGP374" s="18"/>
      <c r="LGQ374" s="18"/>
      <c r="LGR374" s="18"/>
      <c r="LGS374" s="18"/>
      <c r="LGT374" s="18"/>
      <c r="LGU374" s="18"/>
      <c r="LGV374" s="18"/>
      <c r="LGW374" s="18"/>
      <c r="LGX374" s="18"/>
      <c r="LGY374" s="18"/>
      <c r="LGZ374" s="18"/>
      <c r="LHA374" s="18"/>
      <c r="LHB374" s="18"/>
      <c r="LHC374" s="18"/>
      <c r="LHD374" s="18"/>
      <c r="LHE374" s="18"/>
      <c r="LHF374" s="18"/>
      <c r="LHG374" s="18"/>
      <c r="LHH374" s="18"/>
      <c r="LHI374" s="18"/>
      <c r="LHJ374" s="18"/>
      <c r="LHK374" s="18"/>
      <c r="LHL374" s="18"/>
      <c r="LHM374" s="18"/>
      <c r="LHN374" s="18"/>
      <c r="LHO374" s="18"/>
      <c r="LHP374" s="18"/>
      <c r="LHQ374" s="18"/>
      <c r="LHR374" s="18"/>
      <c r="LHS374" s="18"/>
      <c r="LHT374" s="18"/>
      <c r="LHU374" s="18"/>
      <c r="LHV374" s="18"/>
      <c r="LHW374" s="18"/>
      <c r="LHX374" s="18"/>
      <c r="LHY374" s="18"/>
      <c r="LHZ374" s="18"/>
      <c r="LIA374" s="18"/>
      <c r="LIB374" s="18"/>
      <c r="LIC374" s="18"/>
      <c r="LID374" s="18"/>
      <c r="LIE374" s="18"/>
      <c r="LIF374" s="18"/>
      <c r="LIG374" s="18"/>
      <c r="LIH374" s="18"/>
      <c r="LII374" s="18"/>
      <c r="LIJ374" s="18"/>
      <c r="LIK374" s="18"/>
      <c r="LIL374" s="18"/>
      <c r="LIM374" s="18"/>
      <c r="LIN374" s="18"/>
      <c r="LIO374" s="18"/>
      <c r="LIP374" s="18"/>
      <c r="LIQ374" s="18"/>
      <c r="LIR374" s="18"/>
      <c r="LIS374" s="18"/>
      <c r="LIT374" s="18"/>
      <c r="LIU374" s="18"/>
      <c r="LIV374" s="18"/>
      <c r="LIW374" s="18"/>
      <c r="LIX374" s="18"/>
      <c r="LIY374" s="18"/>
      <c r="LIZ374" s="18"/>
      <c r="LJA374" s="18"/>
      <c r="LJB374" s="18"/>
      <c r="LJC374" s="18"/>
      <c r="LJD374" s="18"/>
      <c r="LJE374" s="18"/>
      <c r="LJF374" s="18"/>
      <c r="LJG374" s="18"/>
      <c r="LJH374" s="18"/>
      <c r="LJI374" s="18"/>
      <c r="LJJ374" s="18"/>
      <c r="LJK374" s="18"/>
      <c r="LJL374" s="18"/>
      <c r="LJM374" s="18"/>
      <c r="LJN374" s="18"/>
      <c r="LJO374" s="18"/>
      <c r="LJP374" s="18"/>
      <c r="LJQ374" s="18"/>
      <c r="LJR374" s="18"/>
      <c r="LJS374" s="18"/>
      <c r="LJT374" s="18"/>
      <c r="LJU374" s="18"/>
      <c r="LJV374" s="18"/>
      <c r="LJW374" s="18"/>
      <c r="LJX374" s="18"/>
      <c r="LJY374" s="18"/>
      <c r="LJZ374" s="18"/>
      <c r="LKA374" s="18"/>
      <c r="LKB374" s="18"/>
      <c r="LKC374" s="18"/>
      <c r="LKD374" s="18"/>
      <c r="LKE374" s="18"/>
      <c r="LKF374" s="18"/>
      <c r="LKG374" s="18"/>
      <c r="LKH374" s="18"/>
      <c r="LKI374" s="18"/>
      <c r="LKJ374" s="18"/>
      <c r="LKK374" s="18"/>
      <c r="LKL374" s="18"/>
      <c r="LKM374" s="18"/>
      <c r="LKN374" s="18"/>
      <c r="LKO374" s="18"/>
      <c r="LKP374" s="18"/>
      <c r="LKQ374" s="18"/>
      <c r="LKR374" s="18"/>
      <c r="LKS374" s="18"/>
      <c r="LKT374" s="18"/>
      <c r="LKU374" s="18"/>
      <c r="LKV374" s="18"/>
      <c r="LKW374" s="18"/>
      <c r="LKX374" s="18"/>
      <c r="LKY374" s="18"/>
      <c r="LKZ374" s="18"/>
      <c r="LLA374" s="18"/>
      <c r="LLB374" s="18"/>
      <c r="LLC374" s="18"/>
      <c r="LLD374" s="18"/>
      <c r="LLE374" s="18"/>
      <c r="LLF374" s="18"/>
      <c r="LLG374" s="18"/>
      <c r="LLH374" s="18"/>
      <c r="LLI374" s="18"/>
      <c r="LLJ374" s="18"/>
      <c r="LLK374" s="18"/>
      <c r="LLL374" s="18"/>
      <c r="LLM374" s="18"/>
      <c r="LLN374" s="18"/>
      <c r="LLO374" s="18"/>
      <c r="LLP374" s="18"/>
      <c r="LLQ374" s="18"/>
      <c r="LLR374" s="18"/>
      <c r="LLS374" s="18"/>
      <c r="LLT374" s="18"/>
      <c r="LLU374" s="18"/>
      <c r="LLV374" s="18"/>
      <c r="LLW374" s="18"/>
      <c r="LLX374" s="18"/>
      <c r="LLY374" s="18"/>
      <c r="LLZ374" s="18"/>
      <c r="LMA374" s="18"/>
      <c r="LMB374" s="18"/>
      <c r="LMC374" s="18"/>
      <c r="LMD374" s="18"/>
      <c r="LME374" s="18"/>
      <c r="LMF374" s="18"/>
      <c r="LMG374" s="18"/>
      <c r="LMH374" s="18"/>
      <c r="LMI374" s="18"/>
      <c r="LMJ374" s="18"/>
      <c r="LMK374" s="18"/>
      <c r="LML374" s="18"/>
      <c r="LMM374" s="18"/>
      <c r="LMN374" s="18"/>
      <c r="LMO374" s="18"/>
      <c r="LMP374" s="18"/>
      <c r="LMQ374" s="18"/>
      <c r="LMR374" s="18"/>
      <c r="LMS374" s="18"/>
      <c r="LMT374" s="18"/>
      <c r="LMU374" s="18"/>
      <c r="LMV374" s="18"/>
      <c r="LMW374" s="18"/>
      <c r="LMX374" s="18"/>
      <c r="LMY374" s="18"/>
      <c r="LMZ374" s="18"/>
      <c r="LNA374" s="18"/>
      <c r="LNB374" s="18"/>
      <c r="LNC374" s="18"/>
      <c r="LND374" s="18"/>
      <c r="LNE374" s="18"/>
      <c r="LNF374" s="18"/>
      <c r="LNG374" s="18"/>
      <c r="LNH374" s="18"/>
      <c r="LNI374" s="18"/>
      <c r="LNJ374" s="18"/>
      <c r="LNK374" s="18"/>
      <c r="LNL374" s="18"/>
      <c r="LNM374" s="18"/>
      <c r="LNN374" s="18"/>
      <c r="LNO374" s="18"/>
      <c r="LNP374" s="18"/>
      <c r="LNQ374" s="18"/>
      <c r="LNR374" s="18"/>
      <c r="LNS374" s="18"/>
      <c r="LNT374" s="18"/>
      <c r="LNU374" s="18"/>
      <c r="LNV374" s="18"/>
      <c r="LNW374" s="18"/>
      <c r="LNX374" s="18"/>
      <c r="LNY374" s="18"/>
      <c r="LNZ374" s="18"/>
      <c r="LOA374" s="18"/>
      <c r="LOB374" s="18"/>
      <c r="LOC374" s="18"/>
      <c r="LOD374" s="18"/>
      <c r="LOE374" s="18"/>
      <c r="LOF374" s="18"/>
      <c r="LOG374" s="18"/>
      <c r="LOH374" s="18"/>
      <c r="LOI374" s="18"/>
      <c r="LOJ374" s="18"/>
      <c r="LOK374" s="18"/>
      <c r="LOL374" s="18"/>
      <c r="LOM374" s="18"/>
      <c r="LON374" s="18"/>
      <c r="LOO374" s="18"/>
      <c r="LOP374" s="18"/>
      <c r="LOQ374" s="18"/>
      <c r="LOR374" s="18"/>
      <c r="LOS374" s="18"/>
      <c r="LOT374" s="18"/>
      <c r="LOU374" s="18"/>
      <c r="LOV374" s="18"/>
      <c r="LOW374" s="18"/>
      <c r="LOX374" s="18"/>
      <c r="LOY374" s="18"/>
      <c r="LOZ374" s="18"/>
      <c r="LPA374" s="18"/>
      <c r="LPB374" s="18"/>
      <c r="LPC374" s="18"/>
      <c r="LPD374" s="18"/>
      <c r="LPE374" s="18"/>
      <c r="LPF374" s="18"/>
      <c r="LPG374" s="18"/>
      <c r="LPH374" s="18"/>
      <c r="LPI374" s="18"/>
      <c r="LPJ374" s="18"/>
      <c r="LPK374" s="18"/>
      <c r="LPL374" s="18"/>
      <c r="LPM374" s="18"/>
      <c r="LPN374" s="18"/>
      <c r="LPO374" s="18"/>
      <c r="LPP374" s="18"/>
      <c r="LPQ374" s="18"/>
      <c r="LPR374" s="18"/>
      <c r="LPS374" s="18"/>
      <c r="LPT374" s="18"/>
      <c r="LPU374" s="18"/>
      <c r="LPV374" s="18"/>
      <c r="LPW374" s="18"/>
      <c r="LPX374" s="18"/>
      <c r="LPY374" s="18"/>
      <c r="LPZ374" s="18"/>
      <c r="LQA374" s="18"/>
      <c r="LQB374" s="18"/>
      <c r="LQC374" s="18"/>
      <c r="LQD374" s="18"/>
      <c r="LQE374" s="18"/>
      <c r="LQF374" s="18"/>
      <c r="LQG374" s="18"/>
      <c r="LQH374" s="18"/>
      <c r="LQI374" s="18"/>
      <c r="LQJ374" s="18"/>
      <c r="LQK374" s="18"/>
      <c r="LQL374" s="18"/>
      <c r="LQM374" s="18"/>
      <c r="LQN374" s="18"/>
      <c r="LQO374" s="18"/>
      <c r="LQP374" s="18"/>
      <c r="LQQ374" s="18"/>
      <c r="LQR374" s="18"/>
      <c r="LQS374" s="18"/>
      <c r="LQT374" s="18"/>
      <c r="LQU374" s="18"/>
      <c r="LQV374" s="18"/>
      <c r="LQW374" s="18"/>
      <c r="LQX374" s="18"/>
      <c r="LQY374" s="18"/>
      <c r="LQZ374" s="18"/>
      <c r="LRA374" s="18"/>
      <c r="LRB374" s="18"/>
      <c r="LRC374" s="18"/>
      <c r="LRD374" s="18"/>
      <c r="LRE374" s="18"/>
      <c r="LRF374" s="18"/>
      <c r="LRG374" s="18"/>
      <c r="LRH374" s="18"/>
      <c r="LRI374" s="18"/>
      <c r="LRJ374" s="18"/>
      <c r="LRK374" s="18"/>
      <c r="LRL374" s="18"/>
      <c r="LRM374" s="18"/>
      <c r="LRN374" s="18"/>
      <c r="LRO374" s="18"/>
      <c r="LRP374" s="18"/>
      <c r="LRQ374" s="18"/>
      <c r="LRR374" s="18"/>
      <c r="LRS374" s="18"/>
      <c r="LRT374" s="18"/>
      <c r="LRU374" s="18"/>
      <c r="LRV374" s="18"/>
      <c r="LRW374" s="18"/>
      <c r="LRX374" s="18"/>
      <c r="LRY374" s="18"/>
      <c r="LRZ374" s="18"/>
      <c r="LSA374" s="18"/>
      <c r="LSB374" s="18"/>
      <c r="LSC374" s="18"/>
      <c r="LSD374" s="18"/>
      <c r="LSE374" s="18"/>
      <c r="LSF374" s="18"/>
      <c r="LSG374" s="18"/>
      <c r="LSH374" s="18"/>
      <c r="LSI374" s="18"/>
      <c r="LSJ374" s="18"/>
      <c r="LSK374" s="18"/>
      <c r="LSL374" s="18"/>
      <c r="LSM374" s="18"/>
      <c r="LSN374" s="18"/>
      <c r="LSO374" s="18"/>
      <c r="LSP374" s="18"/>
      <c r="LSQ374" s="18"/>
      <c r="LSR374" s="18"/>
      <c r="LSS374" s="18"/>
      <c r="LST374" s="18"/>
      <c r="LSU374" s="18"/>
      <c r="LSV374" s="18"/>
      <c r="LSW374" s="18"/>
      <c r="LSX374" s="18"/>
      <c r="LSY374" s="18"/>
      <c r="LSZ374" s="18"/>
      <c r="LTA374" s="18"/>
      <c r="LTB374" s="18"/>
      <c r="LTC374" s="18"/>
      <c r="LTD374" s="18"/>
      <c r="LTE374" s="18"/>
      <c r="LTF374" s="18"/>
      <c r="LTG374" s="18"/>
      <c r="LTH374" s="18"/>
      <c r="LTI374" s="18"/>
      <c r="LTJ374" s="18"/>
      <c r="LTK374" s="18"/>
      <c r="LTL374" s="18"/>
      <c r="LTM374" s="18"/>
      <c r="LTN374" s="18"/>
      <c r="LTO374" s="18"/>
      <c r="LTP374" s="18"/>
      <c r="LTQ374" s="18"/>
      <c r="LTR374" s="18"/>
      <c r="LTS374" s="18"/>
      <c r="LTT374" s="18"/>
      <c r="LTU374" s="18"/>
      <c r="LTV374" s="18"/>
      <c r="LTW374" s="18"/>
      <c r="LTX374" s="18"/>
      <c r="LTY374" s="18"/>
      <c r="LTZ374" s="18"/>
      <c r="LUA374" s="18"/>
      <c r="LUB374" s="18"/>
      <c r="LUC374" s="18"/>
      <c r="LUD374" s="18"/>
      <c r="LUE374" s="18"/>
      <c r="LUF374" s="18"/>
      <c r="LUG374" s="18"/>
      <c r="LUH374" s="18"/>
      <c r="LUI374" s="18"/>
      <c r="LUJ374" s="18"/>
      <c r="LUK374" s="18"/>
      <c r="LUL374" s="18"/>
      <c r="LUM374" s="18"/>
      <c r="LUN374" s="18"/>
      <c r="LUO374" s="18"/>
      <c r="LUP374" s="18"/>
      <c r="LUQ374" s="18"/>
      <c r="LUR374" s="18"/>
      <c r="LUS374" s="18"/>
      <c r="LUT374" s="18"/>
      <c r="LUU374" s="18"/>
      <c r="LUV374" s="18"/>
      <c r="LUW374" s="18"/>
      <c r="LUX374" s="18"/>
      <c r="LUY374" s="18"/>
      <c r="LUZ374" s="18"/>
      <c r="LVA374" s="18"/>
      <c r="LVB374" s="18"/>
      <c r="LVC374" s="18"/>
      <c r="LVD374" s="18"/>
      <c r="LVE374" s="18"/>
      <c r="LVF374" s="18"/>
      <c r="LVG374" s="18"/>
      <c r="LVH374" s="18"/>
      <c r="LVI374" s="18"/>
      <c r="LVJ374" s="18"/>
      <c r="LVK374" s="18"/>
      <c r="LVL374" s="18"/>
      <c r="LVM374" s="18"/>
      <c r="LVN374" s="18"/>
      <c r="LVO374" s="18"/>
      <c r="LVP374" s="18"/>
      <c r="LVQ374" s="18"/>
      <c r="LVR374" s="18"/>
      <c r="LVS374" s="18"/>
      <c r="LVT374" s="18"/>
      <c r="LVU374" s="18"/>
      <c r="LVV374" s="18"/>
      <c r="LVW374" s="18"/>
      <c r="LVX374" s="18"/>
      <c r="LVY374" s="18"/>
      <c r="LVZ374" s="18"/>
      <c r="LWA374" s="18"/>
      <c r="LWB374" s="18"/>
      <c r="LWC374" s="18"/>
      <c r="LWD374" s="18"/>
      <c r="LWE374" s="18"/>
      <c r="LWF374" s="18"/>
      <c r="LWG374" s="18"/>
      <c r="LWH374" s="18"/>
      <c r="LWI374" s="18"/>
      <c r="LWJ374" s="18"/>
      <c r="LWK374" s="18"/>
      <c r="LWL374" s="18"/>
      <c r="LWM374" s="18"/>
      <c r="LWN374" s="18"/>
      <c r="LWO374" s="18"/>
      <c r="LWP374" s="18"/>
      <c r="LWQ374" s="18"/>
      <c r="LWR374" s="18"/>
      <c r="LWS374" s="18"/>
      <c r="LWT374" s="18"/>
      <c r="LWU374" s="18"/>
      <c r="LWV374" s="18"/>
      <c r="LWW374" s="18"/>
      <c r="LWX374" s="18"/>
      <c r="LWY374" s="18"/>
      <c r="LWZ374" s="18"/>
      <c r="LXA374" s="18"/>
      <c r="LXB374" s="18"/>
      <c r="LXC374" s="18"/>
      <c r="LXD374" s="18"/>
      <c r="LXE374" s="18"/>
      <c r="LXF374" s="18"/>
      <c r="LXG374" s="18"/>
      <c r="LXH374" s="18"/>
      <c r="LXI374" s="18"/>
      <c r="LXJ374" s="18"/>
      <c r="LXK374" s="18"/>
      <c r="LXL374" s="18"/>
      <c r="LXM374" s="18"/>
      <c r="LXN374" s="18"/>
      <c r="LXO374" s="18"/>
      <c r="LXP374" s="18"/>
      <c r="LXQ374" s="18"/>
      <c r="LXR374" s="18"/>
      <c r="LXS374" s="18"/>
      <c r="LXT374" s="18"/>
      <c r="LXU374" s="18"/>
      <c r="LXV374" s="18"/>
      <c r="LXW374" s="18"/>
      <c r="LXX374" s="18"/>
      <c r="LXY374" s="18"/>
      <c r="LXZ374" s="18"/>
      <c r="LYA374" s="18"/>
      <c r="LYB374" s="18"/>
      <c r="LYC374" s="18"/>
      <c r="LYD374" s="18"/>
      <c r="LYE374" s="18"/>
      <c r="LYF374" s="18"/>
      <c r="LYG374" s="18"/>
      <c r="LYH374" s="18"/>
      <c r="LYI374" s="18"/>
      <c r="LYJ374" s="18"/>
      <c r="LYK374" s="18"/>
      <c r="LYL374" s="18"/>
      <c r="LYM374" s="18"/>
      <c r="LYN374" s="18"/>
      <c r="LYO374" s="18"/>
      <c r="LYP374" s="18"/>
      <c r="LYQ374" s="18"/>
      <c r="LYR374" s="18"/>
      <c r="LYS374" s="18"/>
      <c r="LYT374" s="18"/>
      <c r="LYU374" s="18"/>
      <c r="LYV374" s="18"/>
      <c r="LYW374" s="18"/>
      <c r="LYX374" s="18"/>
      <c r="LYY374" s="18"/>
      <c r="LYZ374" s="18"/>
      <c r="LZA374" s="18"/>
      <c r="LZB374" s="18"/>
      <c r="LZC374" s="18"/>
      <c r="LZD374" s="18"/>
      <c r="LZE374" s="18"/>
      <c r="LZF374" s="18"/>
      <c r="LZG374" s="18"/>
      <c r="LZH374" s="18"/>
      <c r="LZI374" s="18"/>
      <c r="LZJ374" s="18"/>
      <c r="LZK374" s="18"/>
      <c r="LZL374" s="18"/>
      <c r="LZM374" s="18"/>
      <c r="LZN374" s="18"/>
      <c r="LZO374" s="18"/>
      <c r="LZP374" s="18"/>
      <c r="LZQ374" s="18"/>
      <c r="LZR374" s="18"/>
      <c r="LZS374" s="18"/>
      <c r="LZT374" s="18"/>
      <c r="LZU374" s="18"/>
      <c r="LZV374" s="18"/>
      <c r="LZW374" s="18"/>
      <c r="LZX374" s="18"/>
      <c r="LZY374" s="18"/>
      <c r="LZZ374" s="18"/>
      <c r="MAA374" s="18"/>
      <c r="MAB374" s="18"/>
      <c r="MAC374" s="18"/>
      <c r="MAD374" s="18"/>
      <c r="MAE374" s="18"/>
      <c r="MAF374" s="18"/>
      <c r="MAG374" s="18"/>
      <c r="MAH374" s="18"/>
      <c r="MAI374" s="18"/>
      <c r="MAJ374" s="18"/>
      <c r="MAK374" s="18"/>
      <c r="MAL374" s="18"/>
      <c r="MAM374" s="18"/>
      <c r="MAN374" s="18"/>
      <c r="MAO374" s="18"/>
      <c r="MAP374" s="18"/>
      <c r="MAQ374" s="18"/>
      <c r="MAR374" s="18"/>
      <c r="MAS374" s="18"/>
      <c r="MAT374" s="18"/>
      <c r="MAU374" s="18"/>
      <c r="MAV374" s="18"/>
      <c r="MAW374" s="18"/>
      <c r="MAX374" s="18"/>
      <c r="MAY374" s="18"/>
      <c r="MAZ374" s="18"/>
      <c r="MBA374" s="18"/>
      <c r="MBB374" s="18"/>
      <c r="MBC374" s="18"/>
      <c r="MBD374" s="18"/>
      <c r="MBE374" s="18"/>
      <c r="MBF374" s="18"/>
      <c r="MBG374" s="18"/>
      <c r="MBH374" s="18"/>
      <c r="MBI374" s="18"/>
      <c r="MBJ374" s="18"/>
      <c r="MBK374" s="18"/>
      <c r="MBL374" s="18"/>
      <c r="MBM374" s="18"/>
      <c r="MBN374" s="18"/>
      <c r="MBO374" s="18"/>
      <c r="MBP374" s="18"/>
      <c r="MBQ374" s="18"/>
      <c r="MBR374" s="18"/>
      <c r="MBS374" s="18"/>
      <c r="MBT374" s="18"/>
      <c r="MBU374" s="18"/>
      <c r="MBV374" s="18"/>
      <c r="MBW374" s="18"/>
      <c r="MBX374" s="18"/>
      <c r="MBY374" s="18"/>
      <c r="MBZ374" s="18"/>
      <c r="MCA374" s="18"/>
      <c r="MCB374" s="18"/>
      <c r="MCC374" s="18"/>
      <c r="MCD374" s="18"/>
      <c r="MCE374" s="18"/>
      <c r="MCF374" s="18"/>
      <c r="MCG374" s="18"/>
      <c r="MCH374" s="18"/>
      <c r="MCI374" s="18"/>
      <c r="MCJ374" s="18"/>
      <c r="MCK374" s="18"/>
      <c r="MCL374" s="18"/>
      <c r="MCM374" s="18"/>
      <c r="MCN374" s="18"/>
      <c r="MCO374" s="18"/>
      <c r="MCP374" s="18"/>
      <c r="MCQ374" s="18"/>
      <c r="MCR374" s="18"/>
      <c r="MCS374" s="18"/>
      <c r="MCT374" s="18"/>
      <c r="MCU374" s="18"/>
      <c r="MCV374" s="18"/>
      <c r="MCW374" s="18"/>
      <c r="MCX374" s="18"/>
      <c r="MCY374" s="18"/>
      <c r="MCZ374" s="18"/>
      <c r="MDA374" s="18"/>
      <c r="MDB374" s="18"/>
      <c r="MDC374" s="18"/>
      <c r="MDD374" s="18"/>
      <c r="MDE374" s="18"/>
      <c r="MDF374" s="18"/>
      <c r="MDG374" s="18"/>
      <c r="MDH374" s="18"/>
      <c r="MDI374" s="18"/>
      <c r="MDJ374" s="18"/>
      <c r="MDK374" s="18"/>
      <c r="MDL374" s="18"/>
      <c r="MDM374" s="18"/>
      <c r="MDN374" s="18"/>
      <c r="MDO374" s="18"/>
      <c r="MDP374" s="18"/>
      <c r="MDQ374" s="18"/>
      <c r="MDR374" s="18"/>
      <c r="MDS374" s="18"/>
      <c r="MDT374" s="18"/>
      <c r="MDU374" s="18"/>
      <c r="MDV374" s="18"/>
      <c r="MDW374" s="18"/>
      <c r="MDX374" s="18"/>
      <c r="MDY374" s="18"/>
      <c r="MDZ374" s="18"/>
      <c r="MEA374" s="18"/>
      <c r="MEB374" s="18"/>
      <c r="MEC374" s="18"/>
      <c r="MED374" s="18"/>
      <c r="MEE374" s="18"/>
      <c r="MEF374" s="18"/>
      <c r="MEG374" s="18"/>
      <c r="MEH374" s="18"/>
      <c r="MEI374" s="18"/>
      <c r="MEJ374" s="18"/>
      <c r="MEK374" s="18"/>
      <c r="MEL374" s="18"/>
      <c r="MEM374" s="18"/>
      <c r="MEN374" s="18"/>
      <c r="MEO374" s="18"/>
      <c r="MEP374" s="18"/>
      <c r="MEQ374" s="18"/>
      <c r="MER374" s="18"/>
      <c r="MES374" s="18"/>
      <c r="MET374" s="18"/>
      <c r="MEU374" s="18"/>
      <c r="MEV374" s="18"/>
      <c r="MEW374" s="18"/>
      <c r="MEX374" s="18"/>
      <c r="MEY374" s="18"/>
      <c r="MEZ374" s="18"/>
      <c r="MFA374" s="18"/>
      <c r="MFB374" s="18"/>
      <c r="MFC374" s="18"/>
      <c r="MFD374" s="18"/>
      <c r="MFE374" s="18"/>
      <c r="MFF374" s="18"/>
      <c r="MFG374" s="18"/>
      <c r="MFH374" s="18"/>
      <c r="MFI374" s="18"/>
      <c r="MFJ374" s="18"/>
      <c r="MFK374" s="18"/>
      <c r="MFL374" s="18"/>
      <c r="MFM374" s="18"/>
      <c r="MFN374" s="18"/>
      <c r="MFO374" s="18"/>
      <c r="MFP374" s="18"/>
      <c r="MFQ374" s="18"/>
      <c r="MFR374" s="18"/>
      <c r="MFS374" s="18"/>
      <c r="MFT374" s="18"/>
      <c r="MFU374" s="18"/>
      <c r="MFV374" s="18"/>
      <c r="MFW374" s="18"/>
      <c r="MFX374" s="18"/>
      <c r="MFY374" s="18"/>
      <c r="MFZ374" s="18"/>
      <c r="MGA374" s="18"/>
      <c r="MGB374" s="18"/>
      <c r="MGC374" s="18"/>
      <c r="MGD374" s="18"/>
      <c r="MGE374" s="18"/>
      <c r="MGF374" s="18"/>
      <c r="MGG374" s="18"/>
      <c r="MGH374" s="18"/>
      <c r="MGI374" s="18"/>
      <c r="MGJ374" s="18"/>
      <c r="MGK374" s="18"/>
      <c r="MGL374" s="18"/>
      <c r="MGM374" s="18"/>
      <c r="MGN374" s="18"/>
      <c r="MGO374" s="18"/>
      <c r="MGP374" s="18"/>
      <c r="MGQ374" s="18"/>
      <c r="MGR374" s="18"/>
      <c r="MGS374" s="18"/>
      <c r="MGT374" s="18"/>
      <c r="MGU374" s="18"/>
      <c r="MGV374" s="18"/>
      <c r="MGW374" s="18"/>
      <c r="MGX374" s="18"/>
      <c r="MGY374" s="18"/>
      <c r="MGZ374" s="18"/>
      <c r="MHA374" s="18"/>
      <c r="MHB374" s="18"/>
      <c r="MHC374" s="18"/>
      <c r="MHD374" s="18"/>
      <c r="MHE374" s="18"/>
      <c r="MHF374" s="18"/>
      <c r="MHG374" s="18"/>
      <c r="MHH374" s="18"/>
      <c r="MHI374" s="18"/>
      <c r="MHJ374" s="18"/>
      <c r="MHK374" s="18"/>
      <c r="MHL374" s="18"/>
      <c r="MHM374" s="18"/>
      <c r="MHN374" s="18"/>
      <c r="MHO374" s="18"/>
      <c r="MHP374" s="18"/>
      <c r="MHQ374" s="18"/>
      <c r="MHR374" s="18"/>
      <c r="MHS374" s="18"/>
      <c r="MHT374" s="18"/>
      <c r="MHU374" s="18"/>
      <c r="MHV374" s="18"/>
      <c r="MHW374" s="18"/>
      <c r="MHX374" s="18"/>
      <c r="MHY374" s="18"/>
      <c r="MHZ374" s="18"/>
      <c r="MIA374" s="18"/>
      <c r="MIB374" s="18"/>
      <c r="MIC374" s="18"/>
      <c r="MID374" s="18"/>
      <c r="MIE374" s="18"/>
      <c r="MIF374" s="18"/>
      <c r="MIG374" s="18"/>
      <c r="MIH374" s="18"/>
      <c r="MII374" s="18"/>
      <c r="MIJ374" s="18"/>
      <c r="MIK374" s="18"/>
      <c r="MIL374" s="18"/>
      <c r="MIM374" s="18"/>
      <c r="MIN374" s="18"/>
      <c r="MIO374" s="18"/>
      <c r="MIP374" s="18"/>
      <c r="MIQ374" s="18"/>
      <c r="MIR374" s="18"/>
      <c r="MIS374" s="18"/>
      <c r="MIT374" s="18"/>
      <c r="MIU374" s="18"/>
      <c r="MIV374" s="18"/>
      <c r="MIW374" s="18"/>
      <c r="MIX374" s="18"/>
      <c r="MIY374" s="18"/>
      <c r="MIZ374" s="18"/>
      <c r="MJA374" s="18"/>
      <c r="MJB374" s="18"/>
      <c r="MJC374" s="18"/>
      <c r="MJD374" s="18"/>
      <c r="MJE374" s="18"/>
      <c r="MJF374" s="18"/>
      <c r="MJG374" s="18"/>
      <c r="MJH374" s="18"/>
      <c r="MJI374" s="18"/>
      <c r="MJJ374" s="18"/>
      <c r="MJK374" s="18"/>
      <c r="MJL374" s="18"/>
      <c r="MJM374" s="18"/>
      <c r="MJN374" s="18"/>
      <c r="MJO374" s="18"/>
      <c r="MJP374" s="18"/>
      <c r="MJQ374" s="18"/>
      <c r="MJR374" s="18"/>
      <c r="MJS374" s="18"/>
      <c r="MJT374" s="18"/>
      <c r="MJU374" s="18"/>
      <c r="MJV374" s="18"/>
      <c r="MJW374" s="18"/>
      <c r="MJX374" s="18"/>
      <c r="MJY374" s="18"/>
      <c r="MJZ374" s="18"/>
      <c r="MKA374" s="18"/>
      <c r="MKB374" s="18"/>
      <c r="MKC374" s="18"/>
      <c r="MKD374" s="18"/>
      <c r="MKE374" s="18"/>
      <c r="MKF374" s="18"/>
      <c r="MKG374" s="18"/>
      <c r="MKH374" s="18"/>
      <c r="MKI374" s="18"/>
      <c r="MKJ374" s="18"/>
      <c r="MKK374" s="18"/>
      <c r="MKL374" s="18"/>
      <c r="MKM374" s="18"/>
      <c r="MKN374" s="18"/>
      <c r="MKO374" s="18"/>
      <c r="MKP374" s="18"/>
      <c r="MKQ374" s="18"/>
      <c r="MKR374" s="18"/>
      <c r="MKS374" s="18"/>
      <c r="MKT374" s="18"/>
      <c r="MKU374" s="18"/>
      <c r="MKV374" s="18"/>
      <c r="MKW374" s="18"/>
      <c r="MKX374" s="18"/>
      <c r="MKY374" s="18"/>
      <c r="MKZ374" s="18"/>
      <c r="MLA374" s="18"/>
      <c r="MLB374" s="18"/>
      <c r="MLC374" s="18"/>
      <c r="MLD374" s="18"/>
      <c r="MLE374" s="18"/>
      <c r="MLF374" s="18"/>
      <c r="MLG374" s="18"/>
      <c r="MLH374" s="18"/>
      <c r="MLI374" s="18"/>
      <c r="MLJ374" s="18"/>
      <c r="MLK374" s="18"/>
      <c r="MLL374" s="18"/>
      <c r="MLM374" s="18"/>
      <c r="MLN374" s="18"/>
      <c r="MLO374" s="18"/>
      <c r="MLP374" s="18"/>
      <c r="MLQ374" s="18"/>
      <c r="MLR374" s="18"/>
      <c r="MLS374" s="18"/>
      <c r="MLT374" s="18"/>
      <c r="MLU374" s="18"/>
      <c r="MLV374" s="18"/>
      <c r="MLW374" s="18"/>
      <c r="MLX374" s="18"/>
      <c r="MLY374" s="18"/>
      <c r="MLZ374" s="18"/>
      <c r="MMA374" s="18"/>
      <c r="MMB374" s="18"/>
      <c r="MMC374" s="18"/>
      <c r="MMD374" s="18"/>
      <c r="MME374" s="18"/>
      <c r="MMF374" s="18"/>
      <c r="MMG374" s="18"/>
      <c r="MMH374" s="18"/>
      <c r="MMI374" s="18"/>
      <c r="MMJ374" s="18"/>
      <c r="MMK374" s="18"/>
      <c r="MML374" s="18"/>
      <c r="MMM374" s="18"/>
      <c r="MMN374" s="18"/>
      <c r="MMO374" s="18"/>
      <c r="MMP374" s="18"/>
      <c r="MMQ374" s="18"/>
      <c r="MMR374" s="18"/>
      <c r="MMS374" s="18"/>
      <c r="MMT374" s="18"/>
      <c r="MMU374" s="18"/>
      <c r="MMV374" s="18"/>
      <c r="MMW374" s="18"/>
      <c r="MMX374" s="18"/>
      <c r="MMY374" s="18"/>
      <c r="MMZ374" s="18"/>
      <c r="MNA374" s="18"/>
      <c r="MNB374" s="18"/>
      <c r="MNC374" s="18"/>
      <c r="MND374" s="18"/>
      <c r="MNE374" s="18"/>
      <c r="MNF374" s="18"/>
      <c r="MNG374" s="18"/>
      <c r="MNH374" s="18"/>
      <c r="MNI374" s="18"/>
      <c r="MNJ374" s="18"/>
      <c r="MNK374" s="18"/>
      <c r="MNL374" s="18"/>
      <c r="MNM374" s="18"/>
      <c r="MNN374" s="18"/>
      <c r="MNO374" s="18"/>
      <c r="MNP374" s="18"/>
      <c r="MNQ374" s="18"/>
      <c r="MNR374" s="18"/>
      <c r="MNS374" s="18"/>
      <c r="MNT374" s="18"/>
      <c r="MNU374" s="18"/>
      <c r="MNV374" s="18"/>
      <c r="MNW374" s="18"/>
      <c r="MNX374" s="18"/>
      <c r="MNY374" s="18"/>
      <c r="MNZ374" s="18"/>
      <c r="MOA374" s="18"/>
      <c r="MOB374" s="18"/>
      <c r="MOC374" s="18"/>
      <c r="MOD374" s="18"/>
      <c r="MOE374" s="18"/>
      <c r="MOF374" s="18"/>
      <c r="MOG374" s="18"/>
      <c r="MOH374" s="18"/>
      <c r="MOI374" s="18"/>
      <c r="MOJ374" s="18"/>
      <c r="MOK374" s="18"/>
      <c r="MOL374" s="18"/>
      <c r="MOM374" s="18"/>
      <c r="MON374" s="18"/>
      <c r="MOO374" s="18"/>
      <c r="MOP374" s="18"/>
      <c r="MOQ374" s="18"/>
      <c r="MOR374" s="18"/>
      <c r="MOS374" s="18"/>
      <c r="MOT374" s="18"/>
      <c r="MOU374" s="18"/>
      <c r="MOV374" s="18"/>
      <c r="MOW374" s="18"/>
      <c r="MOX374" s="18"/>
      <c r="MOY374" s="18"/>
      <c r="MOZ374" s="18"/>
      <c r="MPA374" s="18"/>
      <c r="MPB374" s="18"/>
      <c r="MPC374" s="18"/>
      <c r="MPD374" s="18"/>
      <c r="MPE374" s="18"/>
      <c r="MPF374" s="18"/>
      <c r="MPG374" s="18"/>
      <c r="MPH374" s="18"/>
      <c r="MPI374" s="18"/>
      <c r="MPJ374" s="18"/>
      <c r="MPK374" s="18"/>
      <c r="MPL374" s="18"/>
      <c r="MPM374" s="18"/>
      <c r="MPN374" s="18"/>
      <c r="MPO374" s="18"/>
      <c r="MPP374" s="18"/>
      <c r="MPQ374" s="18"/>
      <c r="MPR374" s="18"/>
      <c r="MPS374" s="18"/>
      <c r="MPT374" s="18"/>
      <c r="MPU374" s="18"/>
      <c r="MPV374" s="18"/>
      <c r="MPW374" s="18"/>
      <c r="MPX374" s="18"/>
      <c r="MPY374" s="18"/>
      <c r="MPZ374" s="18"/>
      <c r="MQA374" s="18"/>
      <c r="MQB374" s="18"/>
      <c r="MQC374" s="18"/>
      <c r="MQD374" s="18"/>
      <c r="MQE374" s="18"/>
      <c r="MQF374" s="18"/>
      <c r="MQG374" s="18"/>
      <c r="MQH374" s="18"/>
      <c r="MQI374" s="18"/>
      <c r="MQJ374" s="18"/>
      <c r="MQK374" s="18"/>
      <c r="MQL374" s="18"/>
      <c r="MQM374" s="18"/>
      <c r="MQN374" s="18"/>
      <c r="MQO374" s="18"/>
      <c r="MQP374" s="18"/>
      <c r="MQQ374" s="18"/>
      <c r="MQR374" s="18"/>
      <c r="MQS374" s="18"/>
      <c r="MQT374" s="18"/>
      <c r="MQU374" s="18"/>
      <c r="MQV374" s="18"/>
      <c r="MQW374" s="18"/>
      <c r="MQX374" s="18"/>
      <c r="MQY374" s="18"/>
      <c r="MQZ374" s="18"/>
      <c r="MRA374" s="18"/>
      <c r="MRB374" s="18"/>
      <c r="MRC374" s="18"/>
      <c r="MRD374" s="18"/>
      <c r="MRE374" s="18"/>
      <c r="MRF374" s="18"/>
      <c r="MRG374" s="18"/>
      <c r="MRH374" s="18"/>
      <c r="MRI374" s="18"/>
      <c r="MRJ374" s="18"/>
      <c r="MRK374" s="18"/>
      <c r="MRL374" s="18"/>
      <c r="MRM374" s="18"/>
      <c r="MRN374" s="18"/>
      <c r="MRO374" s="18"/>
      <c r="MRP374" s="18"/>
      <c r="MRQ374" s="18"/>
      <c r="MRR374" s="18"/>
      <c r="MRS374" s="18"/>
      <c r="MRT374" s="18"/>
      <c r="MRU374" s="18"/>
      <c r="MRV374" s="18"/>
      <c r="MRW374" s="18"/>
      <c r="MRX374" s="18"/>
      <c r="MRY374" s="18"/>
      <c r="MRZ374" s="18"/>
      <c r="MSA374" s="18"/>
      <c r="MSB374" s="18"/>
      <c r="MSC374" s="18"/>
      <c r="MSD374" s="18"/>
      <c r="MSE374" s="18"/>
      <c r="MSF374" s="18"/>
      <c r="MSG374" s="18"/>
      <c r="MSH374" s="18"/>
      <c r="MSI374" s="18"/>
      <c r="MSJ374" s="18"/>
      <c r="MSK374" s="18"/>
      <c r="MSL374" s="18"/>
      <c r="MSM374" s="18"/>
      <c r="MSN374" s="18"/>
      <c r="MSO374" s="18"/>
      <c r="MSP374" s="18"/>
      <c r="MSQ374" s="18"/>
      <c r="MSR374" s="18"/>
      <c r="MSS374" s="18"/>
      <c r="MST374" s="18"/>
      <c r="MSU374" s="18"/>
      <c r="MSV374" s="18"/>
      <c r="MSW374" s="18"/>
      <c r="MSX374" s="18"/>
      <c r="MSY374" s="18"/>
      <c r="MSZ374" s="18"/>
      <c r="MTA374" s="18"/>
      <c r="MTB374" s="18"/>
      <c r="MTC374" s="18"/>
      <c r="MTD374" s="18"/>
      <c r="MTE374" s="18"/>
      <c r="MTF374" s="18"/>
      <c r="MTG374" s="18"/>
      <c r="MTH374" s="18"/>
      <c r="MTI374" s="18"/>
      <c r="MTJ374" s="18"/>
      <c r="MTK374" s="18"/>
      <c r="MTL374" s="18"/>
      <c r="MTM374" s="18"/>
      <c r="MTN374" s="18"/>
      <c r="MTO374" s="18"/>
      <c r="MTP374" s="18"/>
      <c r="MTQ374" s="18"/>
      <c r="MTR374" s="18"/>
      <c r="MTS374" s="18"/>
      <c r="MTT374" s="18"/>
      <c r="MTU374" s="18"/>
      <c r="MTV374" s="18"/>
      <c r="MTW374" s="18"/>
      <c r="MTX374" s="18"/>
      <c r="MTY374" s="18"/>
      <c r="MTZ374" s="18"/>
      <c r="MUA374" s="18"/>
      <c r="MUB374" s="18"/>
      <c r="MUC374" s="18"/>
      <c r="MUD374" s="18"/>
      <c r="MUE374" s="18"/>
      <c r="MUF374" s="18"/>
      <c r="MUG374" s="18"/>
      <c r="MUH374" s="18"/>
      <c r="MUI374" s="18"/>
      <c r="MUJ374" s="18"/>
      <c r="MUK374" s="18"/>
      <c r="MUL374" s="18"/>
      <c r="MUM374" s="18"/>
      <c r="MUN374" s="18"/>
      <c r="MUO374" s="18"/>
      <c r="MUP374" s="18"/>
      <c r="MUQ374" s="18"/>
      <c r="MUR374" s="18"/>
      <c r="MUS374" s="18"/>
      <c r="MUT374" s="18"/>
      <c r="MUU374" s="18"/>
      <c r="MUV374" s="18"/>
      <c r="MUW374" s="18"/>
      <c r="MUX374" s="18"/>
      <c r="MUY374" s="18"/>
      <c r="MUZ374" s="18"/>
      <c r="MVA374" s="18"/>
      <c r="MVB374" s="18"/>
      <c r="MVC374" s="18"/>
      <c r="MVD374" s="18"/>
      <c r="MVE374" s="18"/>
      <c r="MVF374" s="18"/>
      <c r="MVG374" s="18"/>
      <c r="MVH374" s="18"/>
      <c r="MVI374" s="18"/>
      <c r="MVJ374" s="18"/>
      <c r="MVK374" s="18"/>
      <c r="MVL374" s="18"/>
      <c r="MVM374" s="18"/>
      <c r="MVN374" s="18"/>
      <c r="MVO374" s="18"/>
      <c r="MVP374" s="18"/>
      <c r="MVQ374" s="18"/>
      <c r="MVR374" s="18"/>
      <c r="MVS374" s="18"/>
      <c r="MVT374" s="18"/>
      <c r="MVU374" s="18"/>
      <c r="MVV374" s="18"/>
      <c r="MVW374" s="18"/>
      <c r="MVX374" s="18"/>
      <c r="MVY374" s="18"/>
      <c r="MVZ374" s="18"/>
      <c r="MWA374" s="18"/>
      <c r="MWB374" s="18"/>
      <c r="MWC374" s="18"/>
      <c r="MWD374" s="18"/>
      <c r="MWE374" s="18"/>
      <c r="MWF374" s="18"/>
      <c r="MWG374" s="18"/>
      <c r="MWH374" s="18"/>
      <c r="MWI374" s="18"/>
      <c r="MWJ374" s="18"/>
      <c r="MWK374" s="18"/>
      <c r="MWL374" s="18"/>
      <c r="MWM374" s="18"/>
      <c r="MWN374" s="18"/>
      <c r="MWO374" s="18"/>
      <c r="MWP374" s="18"/>
      <c r="MWQ374" s="18"/>
      <c r="MWR374" s="18"/>
      <c r="MWS374" s="18"/>
      <c r="MWT374" s="18"/>
      <c r="MWU374" s="18"/>
      <c r="MWV374" s="18"/>
      <c r="MWW374" s="18"/>
      <c r="MWX374" s="18"/>
      <c r="MWY374" s="18"/>
      <c r="MWZ374" s="18"/>
      <c r="MXA374" s="18"/>
      <c r="MXB374" s="18"/>
      <c r="MXC374" s="18"/>
      <c r="MXD374" s="18"/>
      <c r="MXE374" s="18"/>
      <c r="MXF374" s="18"/>
      <c r="MXG374" s="18"/>
      <c r="MXH374" s="18"/>
      <c r="MXI374" s="18"/>
      <c r="MXJ374" s="18"/>
      <c r="MXK374" s="18"/>
      <c r="MXL374" s="18"/>
      <c r="MXM374" s="18"/>
      <c r="MXN374" s="18"/>
      <c r="MXO374" s="18"/>
      <c r="MXP374" s="18"/>
      <c r="MXQ374" s="18"/>
      <c r="MXR374" s="18"/>
      <c r="MXS374" s="18"/>
      <c r="MXT374" s="18"/>
      <c r="MXU374" s="18"/>
      <c r="MXV374" s="18"/>
      <c r="MXW374" s="18"/>
      <c r="MXX374" s="18"/>
      <c r="MXY374" s="18"/>
      <c r="MXZ374" s="18"/>
      <c r="MYA374" s="18"/>
      <c r="MYB374" s="18"/>
      <c r="MYC374" s="18"/>
      <c r="MYD374" s="18"/>
      <c r="MYE374" s="18"/>
      <c r="MYF374" s="18"/>
      <c r="MYG374" s="18"/>
      <c r="MYH374" s="18"/>
      <c r="MYI374" s="18"/>
      <c r="MYJ374" s="18"/>
      <c r="MYK374" s="18"/>
      <c r="MYL374" s="18"/>
      <c r="MYM374" s="18"/>
      <c r="MYN374" s="18"/>
      <c r="MYO374" s="18"/>
      <c r="MYP374" s="18"/>
      <c r="MYQ374" s="18"/>
      <c r="MYR374" s="18"/>
      <c r="MYS374" s="18"/>
      <c r="MYT374" s="18"/>
      <c r="MYU374" s="18"/>
      <c r="MYV374" s="18"/>
      <c r="MYW374" s="18"/>
      <c r="MYX374" s="18"/>
      <c r="MYY374" s="18"/>
      <c r="MYZ374" s="18"/>
      <c r="MZA374" s="18"/>
      <c r="MZB374" s="18"/>
      <c r="MZC374" s="18"/>
      <c r="MZD374" s="18"/>
      <c r="MZE374" s="18"/>
      <c r="MZF374" s="18"/>
      <c r="MZG374" s="18"/>
      <c r="MZH374" s="18"/>
      <c r="MZI374" s="18"/>
      <c r="MZJ374" s="18"/>
      <c r="MZK374" s="18"/>
      <c r="MZL374" s="18"/>
      <c r="MZM374" s="18"/>
      <c r="MZN374" s="18"/>
      <c r="MZO374" s="18"/>
      <c r="MZP374" s="18"/>
      <c r="MZQ374" s="18"/>
      <c r="MZR374" s="18"/>
      <c r="MZS374" s="18"/>
      <c r="MZT374" s="18"/>
      <c r="MZU374" s="18"/>
      <c r="MZV374" s="18"/>
      <c r="MZW374" s="18"/>
      <c r="MZX374" s="18"/>
      <c r="MZY374" s="18"/>
      <c r="MZZ374" s="18"/>
      <c r="NAA374" s="18"/>
      <c r="NAB374" s="18"/>
      <c r="NAC374" s="18"/>
      <c r="NAD374" s="18"/>
      <c r="NAE374" s="18"/>
      <c r="NAF374" s="18"/>
      <c r="NAG374" s="18"/>
      <c r="NAH374" s="18"/>
      <c r="NAI374" s="18"/>
      <c r="NAJ374" s="18"/>
      <c r="NAK374" s="18"/>
      <c r="NAL374" s="18"/>
      <c r="NAM374" s="18"/>
      <c r="NAN374" s="18"/>
      <c r="NAO374" s="18"/>
      <c r="NAP374" s="18"/>
      <c r="NAQ374" s="18"/>
      <c r="NAR374" s="18"/>
      <c r="NAS374" s="18"/>
      <c r="NAT374" s="18"/>
      <c r="NAU374" s="18"/>
      <c r="NAV374" s="18"/>
      <c r="NAW374" s="18"/>
      <c r="NAX374" s="18"/>
      <c r="NAY374" s="18"/>
      <c r="NAZ374" s="18"/>
      <c r="NBA374" s="18"/>
      <c r="NBB374" s="18"/>
      <c r="NBC374" s="18"/>
      <c r="NBD374" s="18"/>
      <c r="NBE374" s="18"/>
      <c r="NBF374" s="18"/>
      <c r="NBG374" s="18"/>
      <c r="NBH374" s="18"/>
      <c r="NBI374" s="18"/>
      <c r="NBJ374" s="18"/>
      <c r="NBK374" s="18"/>
      <c r="NBL374" s="18"/>
      <c r="NBM374" s="18"/>
      <c r="NBN374" s="18"/>
      <c r="NBO374" s="18"/>
      <c r="NBP374" s="18"/>
      <c r="NBQ374" s="18"/>
      <c r="NBR374" s="18"/>
      <c r="NBS374" s="18"/>
      <c r="NBT374" s="18"/>
      <c r="NBU374" s="18"/>
      <c r="NBV374" s="18"/>
      <c r="NBW374" s="18"/>
      <c r="NBX374" s="18"/>
      <c r="NBY374" s="18"/>
      <c r="NBZ374" s="18"/>
      <c r="NCA374" s="18"/>
      <c r="NCB374" s="18"/>
      <c r="NCC374" s="18"/>
      <c r="NCD374" s="18"/>
      <c r="NCE374" s="18"/>
      <c r="NCF374" s="18"/>
      <c r="NCG374" s="18"/>
      <c r="NCH374" s="18"/>
      <c r="NCI374" s="18"/>
      <c r="NCJ374" s="18"/>
      <c r="NCK374" s="18"/>
      <c r="NCL374" s="18"/>
      <c r="NCM374" s="18"/>
      <c r="NCN374" s="18"/>
      <c r="NCO374" s="18"/>
      <c r="NCP374" s="18"/>
      <c r="NCQ374" s="18"/>
      <c r="NCR374" s="18"/>
      <c r="NCS374" s="18"/>
      <c r="NCT374" s="18"/>
      <c r="NCU374" s="18"/>
      <c r="NCV374" s="18"/>
      <c r="NCW374" s="18"/>
      <c r="NCX374" s="18"/>
      <c r="NCY374" s="18"/>
      <c r="NCZ374" s="18"/>
      <c r="NDA374" s="18"/>
      <c r="NDB374" s="18"/>
      <c r="NDC374" s="18"/>
      <c r="NDD374" s="18"/>
      <c r="NDE374" s="18"/>
      <c r="NDF374" s="18"/>
      <c r="NDG374" s="18"/>
      <c r="NDH374" s="18"/>
      <c r="NDI374" s="18"/>
      <c r="NDJ374" s="18"/>
      <c r="NDK374" s="18"/>
      <c r="NDL374" s="18"/>
      <c r="NDM374" s="18"/>
      <c r="NDN374" s="18"/>
      <c r="NDO374" s="18"/>
      <c r="NDP374" s="18"/>
      <c r="NDQ374" s="18"/>
      <c r="NDR374" s="18"/>
      <c r="NDS374" s="18"/>
      <c r="NDT374" s="18"/>
      <c r="NDU374" s="18"/>
      <c r="NDV374" s="18"/>
      <c r="NDW374" s="18"/>
      <c r="NDX374" s="18"/>
      <c r="NDY374" s="18"/>
      <c r="NDZ374" s="18"/>
      <c r="NEA374" s="18"/>
      <c r="NEB374" s="18"/>
      <c r="NEC374" s="18"/>
      <c r="NED374" s="18"/>
      <c r="NEE374" s="18"/>
      <c r="NEF374" s="18"/>
      <c r="NEG374" s="18"/>
      <c r="NEH374" s="18"/>
      <c r="NEI374" s="18"/>
      <c r="NEJ374" s="18"/>
      <c r="NEK374" s="18"/>
      <c r="NEL374" s="18"/>
      <c r="NEM374" s="18"/>
      <c r="NEN374" s="18"/>
      <c r="NEO374" s="18"/>
      <c r="NEP374" s="18"/>
      <c r="NEQ374" s="18"/>
      <c r="NER374" s="18"/>
      <c r="NES374" s="18"/>
      <c r="NET374" s="18"/>
      <c r="NEU374" s="18"/>
      <c r="NEV374" s="18"/>
      <c r="NEW374" s="18"/>
      <c r="NEX374" s="18"/>
      <c r="NEY374" s="18"/>
      <c r="NEZ374" s="18"/>
      <c r="NFA374" s="18"/>
      <c r="NFB374" s="18"/>
      <c r="NFC374" s="18"/>
      <c r="NFD374" s="18"/>
      <c r="NFE374" s="18"/>
      <c r="NFF374" s="18"/>
      <c r="NFG374" s="18"/>
      <c r="NFH374" s="18"/>
      <c r="NFI374" s="18"/>
      <c r="NFJ374" s="18"/>
      <c r="NFK374" s="18"/>
      <c r="NFL374" s="18"/>
      <c r="NFM374" s="18"/>
      <c r="NFN374" s="18"/>
      <c r="NFO374" s="18"/>
      <c r="NFP374" s="18"/>
      <c r="NFQ374" s="18"/>
      <c r="NFR374" s="18"/>
      <c r="NFS374" s="18"/>
      <c r="NFT374" s="18"/>
      <c r="NFU374" s="18"/>
      <c r="NFV374" s="18"/>
      <c r="NFW374" s="18"/>
      <c r="NFX374" s="18"/>
      <c r="NFY374" s="18"/>
      <c r="NFZ374" s="18"/>
      <c r="NGA374" s="18"/>
      <c r="NGB374" s="18"/>
      <c r="NGC374" s="18"/>
      <c r="NGD374" s="18"/>
      <c r="NGE374" s="18"/>
      <c r="NGF374" s="18"/>
      <c r="NGG374" s="18"/>
      <c r="NGH374" s="18"/>
      <c r="NGI374" s="18"/>
      <c r="NGJ374" s="18"/>
      <c r="NGK374" s="18"/>
      <c r="NGL374" s="18"/>
      <c r="NGM374" s="18"/>
      <c r="NGN374" s="18"/>
      <c r="NGO374" s="18"/>
      <c r="NGP374" s="18"/>
      <c r="NGQ374" s="18"/>
      <c r="NGR374" s="18"/>
      <c r="NGS374" s="18"/>
      <c r="NGT374" s="18"/>
      <c r="NGU374" s="18"/>
      <c r="NGV374" s="18"/>
      <c r="NGW374" s="18"/>
      <c r="NGX374" s="18"/>
      <c r="NGY374" s="18"/>
      <c r="NGZ374" s="18"/>
      <c r="NHA374" s="18"/>
      <c r="NHB374" s="18"/>
      <c r="NHC374" s="18"/>
      <c r="NHD374" s="18"/>
      <c r="NHE374" s="18"/>
      <c r="NHF374" s="18"/>
      <c r="NHG374" s="18"/>
      <c r="NHH374" s="18"/>
      <c r="NHI374" s="18"/>
      <c r="NHJ374" s="18"/>
      <c r="NHK374" s="18"/>
      <c r="NHL374" s="18"/>
      <c r="NHM374" s="18"/>
      <c r="NHN374" s="18"/>
      <c r="NHO374" s="18"/>
      <c r="NHP374" s="18"/>
      <c r="NHQ374" s="18"/>
      <c r="NHR374" s="18"/>
      <c r="NHS374" s="18"/>
      <c r="NHT374" s="18"/>
      <c r="NHU374" s="18"/>
      <c r="NHV374" s="18"/>
      <c r="NHW374" s="18"/>
      <c r="NHX374" s="18"/>
      <c r="NHY374" s="18"/>
      <c r="NHZ374" s="18"/>
      <c r="NIA374" s="18"/>
      <c r="NIB374" s="18"/>
      <c r="NIC374" s="18"/>
      <c r="NID374" s="18"/>
      <c r="NIE374" s="18"/>
      <c r="NIF374" s="18"/>
      <c r="NIG374" s="18"/>
      <c r="NIH374" s="18"/>
      <c r="NII374" s="18"/>
      <c r="NIJ374" s="18"/>
      <c r="NIK374" s="18"/>
      <c r="NIL374" s="18"/>
      <c r="NIM374" s="18"/>
      <c r="NIN374" s="18"/>
      <c r="NIO374" s="18"/>
      <c r="NIP374" s="18"/>
      <c r="NIQ374" s="18"/>
      <c r="NIR374" s="18"/>
      <c r="NIS374" s="18"/>
      <c r="NIT374" s="18"/>
      <c r="NIU374" s="18"/>
      <c r="NIV374" s="18"/>
      <c r="NIW374" s="18"/>
      <c r="NIX374" s="18"/>
      <c r="NIY374" s="18"/>
      <c r="NIZ374" s="18"/>
      <c r="NJA374" s="18"/>
      <c r="NJB374" s="18"/>
      <c r="NJC374" s="18"/>
      <c r="NJD374" s="18"/>
      <c r="NJE374" s="18"/>
      <c r="NJF374" s="18"/>
      <c r="NJG374" s="18"/>
      <c r="NJH374" s="18"/>
      <c r="NJI374" s="18"/>
      <c r="NJJ374" s="18"/>
      <c r="NJK374" s="18"/>
      <c r="NJL374" s="18"/>
      <c r="NJM374" s="18"/>
      <c r="NJN374" s="18"/>
      <c r="NJO374" s="18"/>
      <c r="NJP374" s="18"/>
      <c r="NJQ374" s="18"/>
      <c r="NJR374" s="18"/>
      <c r="NJS374" s="18"/>
      <c r="NJT374" s="18"/>
      <c r="NJU374" s="18"/>
      <c r="NJV374" s="18"/>
      <c r="NJW374" s="18"/>
      <c r="NJX374" s="18"/>
      <c r="NJY374" s="18"/>
      <c r="NJZ374" s="18"/>
      <c r="NKA374" s="18"/>
      <c r="NKB374" s="18"/>
      <c r="NKC374" s="18"/>
      <c r="NKD374" s="18"/>
      <c r="NKE374" s="18"/>
      <c r="NKF374" s="18"/>
      <c r="NKG374" s="18"/>
      <c r="NKH374" s="18"/>
      <c r="NKI374" s="18"/>
      <c r="NKJ374" s="18"/>
      <c r="NKK374" s="18"/>
      <c r="NKL374" s="18"/>
      <c r="NKM374" s="18"/>
      <c r="NKN374" s="18"/>
      <c r="NKO374" s="18"/>
      <c r="NKP374" s="18"/>
      <c r="NKQ374" s="18"/>
      <c r="NKR374" s="18"/>
      <c r="NKS374" s="18"/>
      <c r="NKT374" s="18"/>
      <c r="NKU374" s="18"/>
      <c r="NKV374" s="18"/>
      <c r="NKW374" s="18"/>
      <c r="NKX374" s="18"/>
      <c r="NKY374" s="18"/>
      <c r="NKZ374" s="18"/>
      <c r="NLA374" s="18"/>
      <c r="NLB374" s="18"/>
      <c r="NLC374" s="18"/>
      <c r="NLD374" s="18"/>
      <c r="NLE374" s="18"/>
      <c r="NLF374" s="18"/>
      <c r="NLG374" s="18"/>
      <c r="NLH374" s="18"/>
      <c r="NLI374" s="18"/>
      <c r="NLJ374" s="18"/>
      <c r="NLK374" s="18"/>
      <c r="NLL374" s="18"/>
      <c r="NLM374" s="18"/>
      <c r="NLN374" s="18"/>
      <c r="NLO374" s="18"/>
      <c r="NLP374" s="18"/>
      <c r="NLQ374" s="18"/>
      <c r="NLR374" s="18"/>
      <c r="NLS374" s="18"/>
      <c r="NLT374" s="18"/>
      <c r="NLU374" s="18"/>
      <c r="NLV374" s="18"/>
      <c r="NLW374" s="18"/>
      <c r="NLX374" s="18"/>
      <c r="NLY374" s="18"/>
      <c r="NLZ374" s="18"/>
      <c r="NMA374" s="18"/>
      <c r="NMB374" s="18"/>
      <c r="NMC374" s="18"/>
      <c r="NMD374" s="18"/>
      <c r="NME374" s="18"/>
      <c r="NMF374" s="18"/>
      <c r="NMG374" s="18"/>
      <c r="NMH374" s="18"/>
      <c r="NMI374" s="18"/>
      <c r="NMJ374" s="18"/>
      <c r="NMK374" s="18"/>
      <c r="NML374" s="18"/>
      <c r="NMM374" s="18"/>
      <c r="NMN374" s="18"/>
      <c r="NMO374" s="18"/>
      <c r="NMP374" s="18"/>
      <c r="NMQ374" s="18"/>
      <c r="NMR374" s="18"/>
      <c r="NMS374" s="18"/>
      <c r="NMT374" s="18"/>
      <c r="NMU374" s="18"/>
      <c r="NMV374" s="18"/>
      <c r="NMW374" s="18"/>
      <c r="NMX374" s="18"/>
      <c r="NMY374" s="18"/>
      <c r="NMZ374" s="18"/>
      <c r="NNA374" s="18"/>
      <c r="NNB374" s="18"/>
      <c r="NNC374" s="18"/>
      <c r="NND374" s="18"/>
      <c r="NNE374" s="18"/>
      <c r="NNF374" s="18"/>
      <c r="NNG374" s="18"/>
      <c r="NNH374" s="18"/>
      <c r="NNI374" s="18"/>
      <c r="NNJ374" s="18"/>
      <c r="NNK374" s="18"/>
      <c r="NNL374" s="18"/>
      <c r="NNM374" s="18"/>
      <c r="NNN374" s="18"/>
      <c r="NNO374" s="18"/>
      <c r="NNP374" s="18"/>
      <c r="NNQ374" s="18"/>
      <c r="NNR374" s="18"/>
      <c r="NNS374" s="18"/>
      <c r="NNT374" s="18"/>
      <c r="NNU374" s="18"/>
      <c r="NNV374" s="18"/>
      <c r="NNW374" s="18"/>
      <c r="NNX374" s="18"/>
      <c r="NNY374" s="18"/>
      <c r="NNZ374" s="18"/>
      <c r="NOA374" s="18"/>
      <c r="NOB374" s="18"/>
      <c r="NOC374" s="18"/>
      <c r="NOD374" s="18"/>
      <c r="NOE374" s="18"/>
      <c r="NOF374" s="18"/>
      <c r="NOG374" s="18"/>
      <c r="NOH374" s="18"/>
      <c r="NOI374" s="18"/>
      <c r="NOJ374" s="18"/>
      <c r="NOK374" s="18"/>
      <c r="NOL374" s="18"/>
      <c r="NOM374" s="18"/>
      <c r="NON374" s="18"/>
      <c r="NOO374" s="18"/>
      <c r="NOP374" s="18"/>
      <c r="NOQ374" s="18"/>
      <c r="NOR374" s="18"/>
      <c r="NOS374" s="18"/>
      <c r="NOT374" s="18"/>
      <c r="NOU374" s="18"/>
      <c r="NOV374" s="18"/>
      <c r="NOW374" s="18"/>
      <c r="NOX374" s="18"/>
      <c r="NOY374" s="18"/>
      <c r="NOZ374" s="18"/>
      <c r="NPA374" s="18"/>
      <c r="NPB374" s="18"/>
      <c r="NPC374" s="18"/>
      <c r="NPD374" s="18"/>
      <c r="NPE374" s="18"/>
      <c r="NPF374" s="18"/>
      <c r="NPG374" s="18"/>
      <c r="NPH374" s="18"/>
      <c r="NPI374" s="18"/>
      <c r="NPJ374" s="18"/>
      <c r="NPK374" s="18"/>
      <c r="NPL374" s="18"/>
      <c r="NPM374" s="18"/>
      <c r="NPN374" s="18"/>
      <c r="NPO374" s="18"/>
      <c r="NPP374" s="18"/>
      <c r="NPQ374" s="18"/>
      <c r="NPR374" s="18"/>
      <c r="NPS374" s="18"/>
      <c r="NPT374" s="18"/>
      <c r="NPU374" s="18"/>
      <c r="NPV374" s="18"/>
      <c r="NPW374" s="18"/>
      <c r="NPX374" s="18"/>
      <c r="NPY374" s="18"/>
      <c r="NPZ374" s="18"/>
      <c r="NQA374" s="18"/>
      <c r="NQB374" s="18"/>
      <c r="NQC374" s="18"/>
      <c r="NQD374" s="18"/>
      <c r="NQE374" s="18"/>
      <c r="NQF374" s="18"/>
      <c r="NQG374" s="18"/>
      <c r="NQH374" s="18"/>
      <c r="NQI374" s="18"/>
      <c r="NQJ374" s="18"/>
      <c r="NQK374" s="18"/>
      <c r="NQL374" s="18"/>
      <c r="NQM374" s="18"/>
      <c r="NQN374" s="18"/>
      <c r="NQO374" s="18"/>
      <c r="NQP374" s="18"/>
      <c r="NQQ374" s="18"/>
      <c r="NQR374" s="18"/>
      <c r="NQS374" s="18"/>
      <c r="NQT374" s="18"/>
      <c r="NQU374" s="18"/>
      <c r="NQV374" s="18"/>
      <c r="NQW374" s="18"/>
      <c r="NQX374" s="18"/>
      <c r="NQY374" s="18"/>
      <c r="NQZ374" s="18"/>
      <c r="NRA374" s="18"/>
      <c r="NRB374" s="18"/>
      <c r="NRC374" s="18"/>
      <c r="NRD374" s="18"/>
      <c r="NRE374" s="18"/>
      <c r="NRF374" s="18"/>
      <c r="NRG374" s="18"/>
      <c r="NRH374" s="18"/>
      <c r="NRI374" s="18"/>
      <c r="NRJ374" s="18"/>
      <c r="NRK374" s="18"/>
      <c r="NRL374" s="18"/>
      <c r="NRM374" s="18"/>
      <c r="NRN374" s="18"/>
      <c r="NRO374" s="18"/>
      <c r="NRP374" s="18"/>
      <c r="NRQ374" s="18"/>
      <c r="NRR374" s="18"/>
      <c r="NRS374" s="18"/>
      <c r="NRT374" s="18"/>
      <c r="NRU374" s="18"/>
      <c r="NRV374" s="18"/>
      <c r="NRW374" s="18"/>
      <c r="NRX374" s="18"/>
      <c r="NRY374" s="18"/>
      <c r="NRZ374" s="18"/>
      <c r="NSA374" s="18"/>
      <c r="NSB374" s="18"/>
      <c r="NSC374" s="18"/>
      <c r="NSD374" s="18"/>
      <c r="NSE374" s="18"/>
      <c r="NSF374" s="18"/>
      <c r="NSG374" s="18"/>
      <c r="NSH374" s="18"/>
      <c r="NSI374" s="18"/>
      <c r="NSJ374" s="18"/>
      <c r="NSK374" s="18"/>
      <c r="NSL374" s="18"/>
      <c r="NSM374" s="18"/>
      <c r="NSN374" s="18"/>
      <c r="NSO374" s="18"/>
      <c r="NSP374" s="18"/>
      <c r="NSQ374" s="18"/>
      <c r="NSR374" s="18"/>
      <c r="NSS374" s="18"/>
      <c r="NST374" s="18"/>
      <c r="NSU374" s="18"/>
      <c r="NSV374" s="18"/>
      <c r="NSW374" s="18"/>
      <c r="NSX374" s="18"/>
      <c r="NSY374" s="18"/>
      <c r="NSZ374" s="18"/>
      <c r="NTA374" s="18"/>
      <c r="NTB374" s="18"/>
      <c r="NTC374" s="18"/>
      <c r="NTD374" s="18"/>
      <c r="NTE374" s="18"/>
      <c r="NTF374" s="18"/>
      <c r="NTG374" s="18"/>
      <c r="NTH374" s="18"/>
      <c r="NTI374" s="18"/>
      <c r="NTJ374" s="18"/>
      <c r="NTK374" s="18"/>
      <c r="NTL374" s="18"/>
      <c r="NTM374" s="18"/>
      <c r="NTN374" s="18"/>
      <c r="NTO374" s="18"/>
      <c r="NTP374" s="18"/>
      <c r="NTQ374" s="18"/>
      <c r="NTR374" s="18"/>
      <c r="NTS374" s="18"/>
      <c r="NTT374" s="18"/>
      <c r="NTU374" s="18"/>
      <c r="NTV374" s="18"/>
      <c r="NTW374" s="18"/>
      <c r="NTX374" s="18"/>
      <c r="NTY374" s="18"/>
      <c r="NTZ374" s="18"/>
      <c r="NUA374" s="18"/>
      <c r="NUB374" s="18"/>
      <c r="NUC374" s="18"/>
      <c r="NUD374" s="18"/>
      <c r="NUE374" s="18"/>
      <c r="NUF374" s="18"/>
      <c r="NUG374" s="18"/>
      <c r="NUH374" s="18"/>
      <c r="NUI374" s="18"/>
      <c r="NUJ374" s="18"/>
      <c r="NUK374" s="18"/>
      <c r="NUL374" s="18"/>
      <c r="NUM374" s="18"/>
      <c r="NUN374" s="18"/>
      <c r="NUO374" s="18"/>
      <c r="NUP374" s="18"/>
      <c r="NUQ374" s="18"/>
      <c r="NUR374" s="18"/>
      <c r="NUS374" s="18"/>
      <c r="NUT374" s="18"/>
      <c r="NUU374" s="18"/>
      <c r="NUV374" s="18"/>
      <c r="NUW374" s="18"/>
      <c r="NUX374" s="18"/>
      <c r="NUY374" s="18"/>
      <c r="NUZ374" s="18"/>
      <c r="NVA374" s="18"/>
      <c r="NVB374" s="18"/>
      <c r="NVC374" s="18"/>
      <c r="NVD374" s="18"/>
      <c r="NVE374" s="18"/>
      <c r="NVF374" s="18"/>
      <c r="NVG374" s="18"/>
      <c r="NVH374" s="18"/>
      <c r="NVI374" s="18"/>
      <c r="NVJ374" s="18"/>
      <c r="NVK374" s="18"/>
      <c r="NVL374" s="18"/>
      <c r="NVM374" s="18"/>
      <c r="NVN374" s="18"/>
      <c r="NVO374" s="18"/>
      <c r="NVP374" s="18"/>
      <c r="NVQ374" s="18"/>
      <c r="NVR374" s="18"/>
      <c r="NVS374" s="18"/>
      <c r="NVT374" s="18"/>
      <c r="NVU374" s="18"/>
      <c r="NVV374" s="18"/>
      <c r="NVW374" s="18"/>
      <c r="NVX374" s="18"/>
      <c r="NVY374" s="18"/>
      <c r="NVZ374" s="18"/>
      <c r="NWA374" s="18"/>
      <c r="NWB374" s="18"/>
      <c r="NWC374" s="18"/>
      <c r="NWD374" s="18"/>
      <c r="NWE374" s="18"/>
      <c r="NWF374" s="18"/>
      <c r="NWG374" s="18"/>
      <c r="NWH374" s="18"/>
      <c r="NWI374" s="18"/>
      <c r="NWJ374" s="18"/>
      <c r="NWK374" s="18"/>
      <c r="NWL374" s="18"/>
      <c r="NWM374" s="18"/>
      <c r="NWN374" s="18"/>
      <c r="NWO374" s="18"/>
      <c r="NWP374" s="18"/>
      <c r="NWQ374" s="18"/>
      <c r="NWR374" s="18"/>
      <c r="NWS374" s="18"/>
      <c r="NWT374" s="18"/>
      <c r="NWU374" s="18"/>
      <c r="NWV374" s="18"/>
      <c r="NWW374" s="18"/>
      <c r="NWX374" s="18"/>
      <c r="NWY374" s="18"/>
      <c r="NWZ374" s="18"/>
      <c r="NXA374" s="18"/>
      <c r="NXB374" s="18"/>
      <c r="NXC374" s="18"/>
      <c r="NXD374" s="18"/>
      <c r="NXE374" s="18"/>
      <c r="NXF374" s="18"/>
      <c r="NXG374" s="18"/>
      <c r="NXH374" s="18"/>
      <c r="NXI374" s="18"/>
      <c r="NXJ374" s="18"/>
      <c r="NXK374" s="18"/>
      <c r="NXL374" s="18"/>
      <c r="NXM374" s="18"/>
      <c r="NXN374" s="18"/>
      <c r="NXO374" s="18"/>
      <c r="NXP374" s="18"/>
      <c r="NXQ374" s="18"/>
      <c r="NXR374" s="18"/>
      <c r="NXS374" s="18"/>
      <c r="NXT374" s="18"/>
      <c r="NXU374" s="18"/>
      <c r="NXV374" s="18"/>
      <c r="NXW374" s="18"/>
      <c r="NXX374" s="18"/>
      <c r="NXY374" s="18"/>
      <c r="NXZ374" s="18"/>
      <c r="NYA374" s="18"/>
      <c r="NYB374" s="18"/>
      <c r="NYC374" s="18"/>
      <c r="NYD374" s="18"/>
      <c r="NYE374" s="18"/>
      <c r="NYF374" s="18"/>
      <c r="NYG374" s="18"/>
      <c r="NYH374" s="18"/>
      <c r="NYI374" s="18"/>
      <c r="NYJ374" s="18"/>
      <c r="NYK374" s="18"/>
      <c r="NYL374" s="18"/>
      <c r="NYM374" s="18"/>
      <c r="NYN374" s="18"/>
      <c r="NYO374" s="18"/>
      <c r="NYP374" s="18"/>
      <c r="NYQ374" s="18"/>
      <c r="NYR374" s="18"/>
      <c r="NYS374" s="18"/>
      <c r="NYT374" s="18"/>
      <c r="NYU374" s="18"/>
      <c r="NYV374" s="18"/>
      <c r="NYW374" s="18"/>
      <c r="NYX374" s="18"/>
      <c r="NYY374" s="18"/>
      <c r="NYZ374" s="18"/>
      <c r="NZA374" s="18"/>
      <c r="NZB374" s="18"/>
      <c r="NZC374" s="18"/>
      <c r="NZD374" s="18"/>
      <c r="NZE374" s="18"/>
      <c r="NZF374" s="18"/>
      <c r="NZG374" s="18"/>
      <c r="NZH374" s="18"/>
      <c r="NZI374" s="18"/>
      <c r="NZJ374" s="18"/>
      <c r="NZK374" s="18"/>
      <c r="NZL374" s="18"/>
      <c r="NZM374" s="18"/>
      <c r="NZN374" s="18"/>
      <c r="NZO374" s="18"/>
      <c r="NZP374" s="18"/>
      <c r="NZQ374" s="18"/>
      <c r="NZR374" s="18"/>
      <c r="NZS374" s="18"/>
      <c r="NZT374" s="18"/>
      <c r="NZU374" s="18"/>
      <c r="NZV374" s="18"/>
      <c r="NZW374" s="18"/>
      <c r="NZX374" s="18"/>
      <c r="NZY374" s="18"/>
      <c r="NZZ374" s="18"/>
      <c r="OAA374" s="18"/>
      <c r="OAB374" s="18"/>
      <c r="OAC374" s="18"/>
      <c r="OAD374" s="18"/>
      <c r="OAE374" s="18"/>
      <c r="OAF374" s="18"/>
      <c r="OAG374" s="18"/>
      <c r="OAH374" s="18"/>
      <c r="OAI374" s="18"/>
      <c r="OAJ374" s="18"/>
      <c r="OAK374" s="18"/>
      <c r="OAL374" s="18"/>
      <c r="OAM374" s="18"/>
      <c r="OAN374" s="18"/>
      <c r="OAO374" s="18"/>
      <c r="OAP374" s="18"/>
      <c r="OAQ374" s="18"/>
      <c r="OAR374" s="18"/>
      <c r="OAS374" s="18"/>
      <c r="OAT374" s="18"/>
      <c r="OAU374" s="18"/>
      <c r="OAV374" s="18"/>
      <c r="OAW374" s="18"/>
      <c r="OAX374" s="18"/>
      <c r="OAY374" s="18"/>
      <c r="OAZ374" s="18"/>
      <c r="OBA374" s="18"/>
      <c r="OBB374" s="18"/>
      <c r="OBC374" s="18"/>
      <c r="OBD374" s="18"/>
      <c r="OBE374" s="18"/>
      <c r="OBF374" s="18"/>
      <c r="OBG374" s="18"/>
      <c r="OBH374" s="18"/>
      <c r="OBI374" s="18"/>
      <c r="OBJ374" s="18"/>
      <c r="OBK374" s="18"/>
      <c r="OBL374" s="18"/>
      <c r="OBM374" s="18"/>
      <c r="OBN374" s="18"/>
      <c r="OBO374" s="18"/>
      <c r="OBP374" s="18"/>
      <c r="OBQ374" s="18"/>
      <c r="OBR374" s="18"/>
      <c r="OBS374" s="18"/>
      <c r="OBT374" s="18"/>
      <c r="OBU374" s="18"/>
      <c r="OBV374" s="18"/>
      <c r="OBW374" s="18"/>
      <c r="OBX374" s="18"/>
      <c r="OBY374" s="18"/>
      <c r="OBZ374" s="18"/>
      <c r="OCA374" s="18"/>
      <c r="OCB374" s="18"/>
      <c r="OCC374" s="18"/>
      <c r="OCD374" s="18"/>
      <c r="OCE374" s="18"/>
      <c r="OCF374" s="18"/>
      <c r="OCG374" s="18"/>
      <c r="OCH374" s="18"/>
      <c r="OCI374" s="18"/>
      <c r="OCJ374" s="18"/>
      <c r="OCK374" s="18"/>
      <c r="OCL374" s="18"/>
      <c r="OCM374" s="18"/>
      <c r="OCN374" s="18"/>
      <c r="OCO374" s="18"/>
      <c r="OCP374" s="18"/>
      <c r="OCQ374" s="18"/>
      <c r="OCR374" s="18"/>
      <c r="OCS374" s="18"/>
      <c r="OCT374" s="18"/>
      <c r="OCU374" s="18"/>
      <c r="OCV374" s="18"/>
      <c r="OCW374" s="18"/>
      <c r="OCX374" s="18"/>
      <c r="OCY374" s="18"/>
      <c r="OCZ374" s="18"/>
      <c r="ODA374" s="18"/>
      <c r="ODB374" s="18"/>
      <c r="ODC374" s="18"/>
      <c r="ODD374" s="18"/>
      <c r="ODE374" s="18"/>
      <c r="ODF374" s="18"/>
      <c r="ODG374" s="18"/>
      <c r="ODH374" s="18"/>
      <c r="ODI374" s="18"/>
      <c r="ODJ374" s="18"/>
      <c r="ODK374" s="18"/>
      <c r="ODL374" s="18"/>
      <c r="ODM374" s="18"/>
      <c r="ODN374" s="18"/>
      <c r="ODO374" s="18"/>
      <c r="ODP374" s="18"/>
      <c r="ODQ374" s="18"/>
      <c r="ODR374" s="18"/>
      <c r="ODS374" s="18"/>
      <c r="ODT374" s="18"/>
      <c r="ODU374" s="18"/>
      <c r="ODV374" s="18"/>
      <c r="ODW374" s="18"/>
      <c r="ODX374" s="18"/>
      <c r="ODY374" s="18"/>
      <c r="ODZ374" s="18"/>
      <c r="OEA374" s="18"/>
      <c r="OEB374" s="18"/>
      <c r="OEC374" s="18"/>
      <c r="OED374" s="18"/>
      <c r="OEE374" s="18"/>
      <c r="OEF374" s="18"/>
      <c r="OEG374" s="18"/>
      <c r="OEH374" s="18"/>
      <c r="OEI374" s="18"/>
      <c r="OEJ374" s="18"/>
      <c r="OEK374" s="18"/>
      <c r="OEL374" s="18"/>
      <c r="OEM374" s="18"/>
      <c r="OEN374" s="18"/>
      <c r="OEO374" s="18"/>
      <c r="OEP374" s="18"/>
      <c r="OEQ374" s="18"/>
      <c r="OER374" s="18"/>
      <c r="OES374" s="18"/>
      <c r="OET374" s="18"/>
      <c r="OEU374" s="18"/>
      <c r="OEV374" s="18"/>
      <c r="OEW374" s="18"/>
      <c r="OEX374" s="18"/>
      <c r="OEY374" s="18"/>
      <c r="OEZ374" s="18"/>
      <c r="OFA374" s="18"/>
      <c r="OFB374" s="18"/>
      <c r="OFC374" s="18"/>
      <c r="OFD374" s="18"/>
      <c r="OFE374" s="18"/>
      <c r="OFF374" s="18"/>
      <c r="OFG374" s="18"/>
      <c r="OFH374" s="18"/>
      <c r="OFI374" s="18"/>
      <c r="OFJ374" s="18"/>
      <c r="OFK374" s="18"/>
      <c r="OFL374" s="18"/>
      <c r="OFM374" s="18"/>
      <c r="OFN374" s="18"/>
      <c r="OFO374" s="18"/>
      <c r="OFP374" s="18"/>
      <c r="OFQ374" s="18"/>
      <c r="OFR374" s="18"/>
      <c r="OFS374" s="18"/>
      <c r="OFT374" s="18"/>
      <c r="OFU374" s="18"/>
      <c r="OFV374" s="18"/>
      <c r="OFW374" s="18"/>
      <c r="OFX374" s="18"/>
      <c r="OFY374" s="18"/>
      <c r="OFZ374" s="18"/>
      <c r="OGA374" s="18"/>
      <c r="OGB374" s="18"/>
      <c r="OGC374" s="18"/>
      <c r="OGD374" s="18"/>
      <c r="OGE374" s="18"/>
      <c r="OGF374" s="18"/>
      <c r="OGG374" s="18"/>
      <c r="OGH374" s="18"/>
      <c r="OGI374" s="18"/>
      <c r="OGJ374" s="18"/>
      <c r="OGK374" s="18"/>
      <c r="OGL374" s="18"/>
      <c r="OGM374" s="18"/>
      <c r="OGN374" s="18"/>
      <c r="OGO374" s="18"/>
      <c r="OGP374" s="18"/>
      <c r="OGQ374" s="18"/>
      <c r="OGR374" s="18"/>
      <c r="OGS374" s="18"/>
      <c r="OGT374" s="18"/>
      <c r="OGU374" s="18"/>
      <c r="OGV374" s="18"/>
      <c r="OGW374" s="18"/>
      <c r="OGX374" s="18"/>
      <c r="OGY374" s="18"/>
      <c r="OGZ374" s="18"/>
      <c r="OHA374" s="18"/>
      <c r="OHB374" s="18"/>
      <c r="OHC374" s="18"/>
      <c r="OHD374" s="18"/>
      <c r="OHE374" s="18"/>
      <c r="OHF374" s="18"/>
      <c r="OHG374" s="18"/>
      <c r="OHH374" s="18"/>
      <c r="OHI374" s="18"/>
      <c r="OHJ374" s="18"/>
      <c r="OHK374" s="18"/>
      <c r="OHL374" s="18"/>
      <c r="OHM374" s="18"/>
      <c r="OHN374" s="18"/>
      <c r="OHO374" s="18"/>
      <c r="OHP374" s="18"/>
      <c r="OHQ374" s="18"/>
      <c r="OHR374" s="18"/>
      <c r="OHS374" s="18"/>
      <c r="OHT374" s="18"/>
      <c r="OHU374" s="18"/>
      <c r="OHV374" s="18"/>
      <c r="OHW374" s="18"/>
      <c r="OHX374" s="18"/>
      <c r="OHY374" s="18"/>
      <c r="OHZ374" s="18"/>
      <c r="OIA374" s="18"/>
      <c r="OIB374" s="18"/>
      <c r="OIC374" s="18"/>
      <c r="OID374" s="18"/>
      <c r="OIE374" s="18"/>
      <c r="OIF374" s="18"/>
      <c r="OIG374" s="18"/>
      <c r="OIH374" s="18"/>
      <c r="OII374" s="18"/>
      <c r="OIJ374" s="18"/>
      <c r="OIK374" s="18"/>
      <c r="OIL374" s="18"/>
      <c r="OIM374" s="18"/>
      <c r="OIN374" s="18"/>
      <c r="OIO374" s="18"/>
      <c r="OIP374" s="18"/>
      <c r="OIQ374" s="18"/>
      <c r="OIR374" s="18"/>
      <c r="OIS374" s="18"/>
      <c r="OIT374" s="18"/>
      <c r="OIU374" s="18"/>
      <c r="OIV374" s="18"/>
      <c r="OIW374" s="18"/>
      <c r="OIX374" s="18"/>
      <c r="OIY374" s="18"/>
      <c r="OIZ374" s="18"/>
      <c r="OJA374" s="18"/>
      <c r="OJB374" s="18"/>
      <c r="OJC374" s="18"/>
      <c r="OJD374" s="18"/>
      <c r="OJE374" s="18"/>
      <c r="OJF374" s="18"/>
      <c r="OJG374" s="18"/>
      <c r="OJH374" s="18"/>
      <c r="OJI374" s="18"/>
      <c r="OJJ374" s="18"/>
      <c r="OJK374" s="18"/>
      <c r="OJL374" s="18"/>
      <c r="OJM374" s="18"/>
      <c r="OJN374" s="18"/>
      <c r="OJO374" s="18"/>
      <c r="OJP374" s="18"/>
      <c r="OJQ374" s="18"/>
      <c r="OJR374" s="18"/>
      <c r="OJS374" s="18"/>
      <c r="OJT374" s="18"/>
      <c r="OJU374" s="18"/>
      <c r="OJV374" s="18"/>
      <c r="OJW374" s="18"/>
      <c r="OJX374" s="18"/>
      <c r="OJY374" s="18"/>
      <c r="OJZ374" s="18"/>
      <c r="OKA374" s="18"/>
      <c r="OKB374" s="18"/>
      <c r="OKC374" s="18"/>
      <c r="OKD374" s="18"/>
      <c r="OKE374" s="18"/>
      <c r="OKF374" s="18"/>
      <c r="OKG374" s="18"/>
      <c r="OKH374" s="18"/>
      <c r="OKI374" s="18"/>
      <c r="OKJ374" s="18"/>
      <c r="OKK374" s="18"/>
      <c r="OKL374" s="18"/>
      <c r="OKM374" s="18"/>
      <c r="OKN374" s="18"/>
      <c r="OKO374" s="18"/>
      <c r="OKP374" s="18"/>
      <c r="OKQ374" s="18"/>
      <c r="OKR374" s="18"/>
      <c r="OKS374" s="18"/>
      <c r="OKT374" s="18"/>
      <c r="OKU374" s="18"/>
      <c r="OKV374" s="18"/>
      <c r="OKW374" s="18"/>
      <c r="OKX374" s="18"/>
      <c r="OKY374" s="18"/>
      <c r="OKZ374" s="18"/>
      <c r="OLA374" s="18"/>
      <c r="OLB374" s="18"/>
      <c r="OLC374" s="18"/>
      <c r="OLD374" s="18"/>
      <c r="OLE374" s="18"/>
      <c r="OLF374" s="18"/>
      <c r="OLG374" s="18"/>
      <c r="OLH374" s="18"/>
      <c r="OLI374" s="18"/>
      <c r="OLJ374" s="18"/>
      <c r="OLK374" s="18"/>
      <c r="OLL374" s="18"/>
      <c r="OLM374" s="18"/>
      <c r="OLN374" s="18"/>
      <c r="OLO374" s="18"/>
      <c r="OLP374" s="18"/>
      <c r="OLQ374" s="18"/>
      <c r="OLR374" s="18"/>
      <c r="OLS374" s="18"/>
      <c r="OLT374" s="18"/>
      <c r="OLU374" s="18"/>
      <c r="OLV374" s="18"/>
      <c r="OLW374" s="18"/>
      <c r="OLX374" s="18"/>
      <c r="OLY374" s="18"/>
      <c r="OLZ374" s="18"/>
      <c r="OMA374" s="18"/>
      <c r="OMB374" s="18"/>
      <c r="OMC374" s="18"/>
      <c r="OMD374" s="18"/>
      <c r="OME374" s="18"/>
      <c r="OMF374" s="18"/>
      <c r="OMG374" s="18"/>
      <c r="OMH374" s="18"/>
      <c r="OMI374" s="18"/>
      <c r="OMJ374" s="18"/>
      <c r="OMK374" s="18"/>
      <c r="OML374" s="18"/>
      <c r="OMM374" s="18"/>
      <c r="OMN374" s="18"/>
      <c r="OMO374" s="18"/>
      <c r="OMP374" s="18"/>
      <c r="OMQ374" s="18"/>
      <c r="OMR374" s="18"/>
      <c r="OMS374" s="18"/>
      <c r="OMT374" s="18"/>
      <c r="OMU374" s="18"/>
      <c r="OMV374" s="18"/>
      <c r="OMW374" s="18"/>
      <c r="OMX374" s="18"/>
      <c r="OMY374" s="18"/>
      <c r="OMZ374" s="18"/>
      <c r="ONA374" s="18"/>
      <c r="ONB374" s="18"/>
      <c r="ONC374" s="18"/>
      <c r="OND374" s="18"/>
      <c r="ONE374" s="18"/>
      <c r="ONF374" s="18"/>
      <c r="ONG374" s="18"/>
      <c r="ONH374" s="18"/>
      <c r="ONI374" s="18"/>
      <c r="ONJ374" s="18"/>
      <c r="ONK374" s="18"/>
      <c r="ONL374" s="18"/>
      <c r="ONM374" s="18"/>
      <c r="ONN374" s="18"/>
      <c r="ONO374" s="18"/>
      <c r="ONP374" s="18"/>
      <c r="ONQ374" s="18"/>
      <c r="ONR374" s="18"/>
      <c r="ONS374" s="18"/>
      <c r="ONT374" s="18"/>
      <c r="ONU374" s="18"/>
      <c r="ONV374" s="18"/>
      <c r="ONW374" s="18"/>
      <c r="ONX374" s="18"/>
      <c r="ONY374" s="18"/>
      <c r="ONZ374" s="18"/>
      <c r="OOA374" s="18"/>
      <c r="OOB374" s="18"/>
      <c r="OOC374" s="18"/>
      <c r="OOD374" s="18"/>
      <c r="OOE374" s="18"/>
      <c r="OOF374" s="18"/>
      <c r="OOG374" s="18"/>
      <c r="OOH374" s="18"/>
      <c r="OOI374" s="18"/>
      <c r="OOJ374" s="18"/>
      <c r="OOK374" s="18"/>
      <c r="OOL374" s="18"/>
      <c r="OOM374" s="18"/>
      <c r="OON374" s="18"/>
      <c r="OOO374" s="18"/>
      <c r="OOP374" s="18"/>
      <c r="OOQ374" s="18"/>
      <c r="OOR374" s="18"/>
      <c r="OOS374" s="18"/>
      <c r="OOT374" s="18"/>
      <c r="OOU374" s="18"/>
      <c r="OOV374" s="18"/>
      <c r="OOW374" s="18"/>
      <c r="OOX374" s="18"/>
      <c r="OOY374" s="18"/>
      <c r="OOZ374" s="18"/>
      <c r="OPA374" s="18"/>
      <c r="OPB374" s="18"/>
      <c r="OPC374" s="18"/>
      <c r="OPD374" s="18"/>
      <c r="OPE374" s="18"/>
      <c r="OPF374" s="18"/>
      <c r="OPG374" s="18"/>
      <c r="OPH374" s="18"/>
      <c r="OPI374" s="18"/>
      <c r="OPJ374" s="18"/>
      <c r="OPK374" s="18"/>
      <c r="OPL374" s="18"/>
      <c r="OPM374" s="18"/>
      <c r="OPN374" s="18"/>
      <c r="OPO374" s="18"/>
      <c r="OPP374" s="18"/>
      <c r="OPQ374" s="18"/>
      <c r="OPR374" s="18"/>
      <c r="OPS374" s="18"/>
      <c r="OPT374" s="18"/>
      <c r="OPU374" s="18"/>
      <c r="OPV374" s="18"/>
      <c r="OPW374" s="18"/>
      <c r="OPX374" s="18"/>
      <c r="OPY374" s="18"/>
      <c r="OPZ374" s="18"/>
      <c r="OQA374" s="18"/>
      <c r="OQB374" s="18"/>
      <c r="OQC374" s="18"/>
      <c r="OQD374" s="18"/>
      <c r="OQE374" s="18"/>
      <c r="OQF374" s="18"/>
      <c r="OQG374" s="18"/>
      <c r="OQH374" s="18"/>
      <c r="OQI374" s="18"/>
      <c r="OQJ374" s="18"/>
      <c r="OQK374" s="18"/>
      <c r="OQL374" s="18"/>
      <c r="OQM374" s="18"/>
      <c r="OQN374" s="18"/>
      <c r="OQO374" s="18"/>
      <c r="OQP374" s="18"/>
      <c r="OQQ374" s="18"/>
      <c r="OQR374" s="18"/>
      <c r="OQS374" s="18"/>
      <c r="OQT374" s="18"/>
      <c r="OQU374" s="18"/>
      <c r="OQV374" s="18"/>
      <c r="OQW374" s="18"/>
      <c r="OQX374" s="18"/>
      <c r="OQY374" s="18"/>
      <c r="OQZ374" s="18"/>
      <c r="ORA374" s="18"/>
      <c r="ORB374" s="18"/>
      <c r="ORC374" s="18"/>
      <c r="ORD374" s="18"/>
      <c r="ORE374" s="18"/>
      <c r="ORF374" s="18"/>
      <c r="ORG374" s="18"/>
      <c r="ORH374" s="18"/>
      <c r="ORI374" s="18"/>
      <c r="ORJ374" s="18"/>
      <c r="ORK374" s="18"/>
      <c r="ORL374" s="18"/>
      <c r="ORM374" s="18"/>
      <c r="ORN374" s="18"/>
      <c r="ORO374" s="18"/>
      <c r="ORP374" s="18"/>
      <c r="ORQ374" s="18"/>
      <c r="ORR374" s="18"/>
      <c r="ORS374" s="18"/>
      <c r="ORT374" s="18"/>
      <c r="ORU374" s="18"/>
      <c r="ORV374" s="18"/>
      <c r="ORW374" s="18"/>
      <c r="ORX374" s="18"/>
      <c r="ORY374" s="18"/>
      <c r="ORZ374" s="18"/>
      <c r="OSA374" s="18"/>
      <c r="OSB374" s="18"/>
      <c r="OSC374" s="18"/>
      <c r="OSD374" s="18"/>
      <c r="OSE374" s="18"/>
      <c r="OSF374" s="18"/>
      <c r="OSG374" s="18"/>
      <c r="OSH374" s="18"/>
      <c r="OSI374" s="18"/>
      <c r="OSJ374" s="18"/>
      <c r="OSK374" s="18"/>
      <c r="OSL374" s="18"/>
      <c r="OSM374" s="18"/>
      <c r="OSN374" s="18"/>
      <c r="OSO374" s="18"/>
      <c r="OSP374" s="18"/>
      <c r="OSQ374" s="18"/>
      <c r="OSR374" s="18"/>
      <c r="OSS374" s="18"/>
      <c r="OST374" s="18"/>
      <c r="OSU374" s="18"/>
      <c r="OSV374" s="18"/>
      <c r="OSW374" s="18"/>
      <c r="OSX374" s="18"/>
      <c r="OSY374" s="18"/>
      <c r="OSZ374" s="18"/>
      <c r="OTA374" s="18"/>
      <c r="OTB374" s="18"/>
      <c r="OTC374" s="18"/>
      <c r="OTD374" s="18"/>
      <c r="OTE374" s="18"/>
      <c r="OTF374" s="18"/>
      <c r="OTG374" s="18"/>
      <c r="OTH374" s="18"/>
      <c r="OTI374" s="18"/>
      <c r="OTJ374" s="18"/>
      <c r="OTK374" s="18"/>
      <c r="OTL374" s="18"/>
      <c r="OTM374" s="18"/>
      <c r="OTN374" s="18"/>
      <c r="OTO374" s="18"/>
      <c r="OTP374" s="18"/>
      <c r="OTQ374" s="18"/>
      <c r="OTR374" s="18"/>
      <c r="OTS374" s="18"/>
      <c r="OTT374" s="18"/>
      <c r="OTU374" s="18"/>
      <c r="OTV374" s="18"/>
      <c r="OTW374" s="18"/>
      <c r="OTX374" s="18"/>
      <c r="OTY374" s="18"/>
      <c r="OTZ374" s="18"/>
      <c r="OUA374" s="18"/>
      <c r="OUB374" s="18"/>
      <c r="OUC374" s="18"/>
      <c r="OUD374" s="18"/>
      <c r="OUE374" s="18"/>
      <c r="OUF374" s="18"/>
      <c r="OUG374" s="18"/>
      <c r="OUH374" s="18"/>
      <c r="OUI374" s="18"/>
      <c r="OUJ374" s="18"/>
      <c r="OUK374" s="18"/>
      <c r="OUL374" s="18"/>
      <c r="OUM374" s="18"/>
      <c r="OUN374" s="18"/>
      <c r="OUO374" s="18"/>
      <c r="OUP374" s="18"/>
      <c r="OUQ374" s="18"/>
      <c r="OUR374" s="18"/>
      <c r="OUS374" s="18"/>
      <c r="OUT374" s="18"/>
      <c r="OUU374" s="18"/>
      <c r="OUV374" s="18"/>
      <c r="OUW374" s="18"/>
      <c r="OUX374" s="18"/>
      <c r="OUY374" s="18"/>
      <c r="OUZ374" s="18"/>
      <c r="OVA374" s="18"/>
      <c r="OVB374" s="18"/>
      <c r="OVC374" s="18"/>
      <c r="OVD374" s="18"/>
      <c r="OVE374" s="18"/>
      <c r="OVF374" s="18"/>
      <c r="OVG374" s="18"/>
      <c r="OVH374" s="18"/>
      <c r="OVI374" s="18"/>
      <c r="OVJ374" s="18"/>
      <c r="OVK374" s="18"/>
      <c r="OVL374" s="18"/>
      <c r="OVM374" s="18"/>
      <c r="OVN374" s="18"/>
      <c r="OVO374" s="18"/>
      <c r="OVP374" s="18"/>
      <c r="OVQ374" s="18"/>
      <c r="OVR374" s="18"/>
      <c r="OVS374" s="18"/>
      <c r="OVT374" s="18"/>
      <c r="OVU374" s="18"/>
      <c r="OVV374" s="18"/>
      <c r="OVW374" s="18"/>
      <c r="OVX374" s="18"/>
      <c r="OVY374" s="18"/>
      <c r="OVZ374" s="18"/>
      <c r="OWA374" s="18"/>
      <c r="OWB374" s="18"/>
      <c r="OWC374" s="18"/>
      <c r="OWD374" s="18"/>
      <c r="OWE374" s="18"/>
      <c r="OWF374" s="18"/>
      <c r="OWG374" s="18"/>
      <c r="OWH374" s="18"/>
      <c r="OWI374" s="18"/>
      <c r="OWJ374" s="18"/>
      <c r="OWK374" s="18"/>
      <c r="OWL374" s="18"/>
      <c r="OWM374" s="18"/>
      <c r="OWN374" s="18"/>
      <c r="OWO374" s="18"/>
      <c r="OWP374" s="18"/>
      <c r="OWQ374" s="18"/>
      <c r="OWR374" s="18"/>
      <c r="OWS374" s="18"/>
      <c r="OWT374" s="18"/>
      <c r="OWU374" s="18"/>
      <c r="OWV374" s="18"/>
      <c r="OWW374" s="18"/>
      <c r="OWX374" s="18"/>
      <c r="OWY374" s="18"/>
      <c r="OWZ374" s="18"/>
      <c r="OXA374" s="18"/>
      <c r="OXB374" s="18"/>
      <c r="OXC374" s="18"/>
      <c r="OXD374" s="18"/>
      <c r="OXE374" s="18"/>
      <c r="OXF374" s="18"/>
      <c r="OXG374" s="18"/>
      <c r="OXH374" s="18"/>
      <c r="OXI374" s="18"/>
      <c r="OXJ374" s="18"/>
      <c r="OXK374" s="18"/>
      <c r="OXL374" s="18"/>
      <c r="OXM374" s="18"/>
      <c r="OXN374" s="18"/>
      <c r="OXO374" s="18"/>
      <c r="OXP374" s="18"/>
      <c r="OXQ374" s="18"/>
      <c r="OXR374" s="18"/>
      <c r="OXS374" s="18"/>
      <c r="OXT374" s="18"/>
      <c r="OXU374" s="18"/>
      <c r="OXV374" s="18"/>
      <c r="OXW374" s="18"/>
      <c r="OXX374" s="18"/>
      <c r="OXY374" s="18"/>
      <c r="OXZ374" s="18"/>
      <c r="OYA374" s="18"/>
      <c r="OYB374" s="18"/>
      <c r="OYC374" s="18"/>
      <c r="OYD374" s="18"/>
      <c r="OYE374" s="18"/>
      <c r="OYF374" s="18"/>
      <c r="OYG374" s="18"/>
      <c r="OYH374" s="18"/>
      <c r="OYI374" s="18"/>
      <c r="OYJ374" s="18"/>
      <c r="OYK374" s="18"/>
      <c r="OYL374" s="18"/>
      <c r="OYM374" s="18"/>
      <c r="OYN374" s="18"/>
      <c r="OYO374" s="18"/>
      <c r="OYP374" s="18"/>
      <c r="OYQ374" s="18"/>
      <c r="OYR374" s="18"/>
      <c r="OYS374" s="18"/>
      <c r="OYT374" s="18"/>
      <c r="OYU374" s="18"/>
      <c r="OYV374" s="18"/>
      <c r="OYW374" s="18"/>
      <c r="OYX374" s="18"/>
      <c r="OYY374" s="18"/>
      <c r="OYZ374" s="18"/>
      <c r="OZA374" s="18"/>
      <c r="OZB374" s="18"/>
      <c r="OZC374" s="18"/>
      <c r="OZD374" s="18"/>
      <c r="OZE374" s="18"/>
      <c r="OZF374" s="18"/>
      <c r="OZG374" s="18"/>
      <c r="OZH374" s="18"/>
      <c r="OZI374" s="18"/>
      <c r="OZJ374" s="18"/>
      <c r="OZK374" s="18"/>
      <c r="OZL374" s="18"/>
      <c r="OZM374" s="18"/>
      <c r="OZN374" s="18"/>
      <c r="OZO374" s="18"/>
      <c r="OZP374" s="18"/>
      <c r="OZQ374" s="18"/>
      <c r="OZR374" s="18"/>
      <c r="OZS374" s="18"/>
      <c r="OZT374" s="18"/>
      <c r="OZU374" s="18"/>
      <c r="OZV374" s="18"/>
      <c r="OZW374" s="18"/>
      <c r="OZX374" s="18"/>
      <c r="OZY374" s="18"/>
      <c r="OZZ374" s="18"/>
      <c r="PAA374" s="18"/>
      <c r="PAB374" s="18"/>
      <c r="PAC374" s="18"/>
      <c r="PAD374" s="18"/>
      <c r="PAE374" s="18"/>
      <c r="PAF374" s="18"/>
      <c r="PAG374" s="18"/>
      <c r="PAH374" s="18"/>
      <c r="PAI374" s="18"/>
      <c r="PAJ374" s="18"/>
      <c r="PAK374" s="18"/>
      <c r="PAL374" s="18"/>
      <c r="PAM374" s="18"/>
      <c r="PAN374" s="18"/>
      <c r="PAO374" s="18"/>
      <c r="PAP374" s="18"/>
      <c r="PAQ374" s="18"/>
      <c r="PAR374" s="18"/>
      <c r="PAS374" s="18"/>
      <c r="PAT374" s="18"/>
      <c r="PAU374" s="18"/>
      <c r="PAV374" s="18"/>
      <c r="PAW374" s="18"/>
      <c r="PAX374" s="18"/>
      <c r="PAY374" s="18"/>
      <c r="PAZ374" s="18"/>
      <c r="PBA374" s="18"/>
      <c r="PBB374" s="18"/>
      <c r="PBC374" s="18"/>
      <c r="PBD374" s="18"/>
      <c r="PBE374" s="18"/>
      <c r="PBF374" s="18"/>
      <c r="PBG374" s="18"/>
      <c r="PBH374" s="18"/>
      <c r="PBI374" s="18"/>
      <c r="PBJ374" s="18"/>
      <c r="PBK374" s="18"/>
      <c r="PBL374" s="18"/>
      <c r="PBM374" s="18"/>
      <c r="PBN374" s="18"/>
      <c r="PBO374" s="18"/>
      <c r="PBP374" s="18"/>
      <c r="PBQ374" s="18"/>
      <c r="PBR374" s="18"/>
      <c r="PBS374" s="18"/>
      <c r="PBT374" s="18"/>
      <c r="PBU374" s="18"/>
      <c r="PBV374" s="18"/>
      <c r="PBW374" s="18"/>
      <c r="PBX374" s="18"/>
      <c r="PBY374" s="18"/>
      <c r="PBZ374" s="18"/>
      <c r="PCA374" s="18"/>
      <c r="PCB374" s="18"/>
      <c r="PCC374" s="18"/>
      <c r="PCD374" s="18"/>
      <c r="PCE374" s="18"/>
      <c r="PCF374" s="18"/>
      <c r="PCG374" s="18"/>
      <c r="PCH374" s="18"/>
      <c r="PCI374" s="18"/>
      <c r="PCJ374" s="18"/>
      <c r="PCK374" s="18"/>
      <c r="PCL374" s="18"/>
      <c r="PCM374" s="18"/>
      <c r="PCN374" s="18"/>
      <c r="PCO374" s="18"/>
      <c r="PCP374" s="18"/>
      <c r="PCQ374" s="18"/>
      <c r="PCR374" s="18"/>
      <c r="PCS374" s="18"/>
      <c r="PCT374" s="18"/>
      <c r="PCU374" s="18"/>
      <c r="PCV374" s="18"/>
      <c r="PCW374" s="18"/>
      <c r="PCX374" s="18"/>
      <c r="PCY374" s="18"/>
      <c r="PCZ374" s="18"/>
      <c r="PDA374" s="18"/>
      <c r="PDB374" s="18"/>
      <c r="PDC374" s="18"/>
      <c r="PDD374" s="18"/>
      <c r="PDE374" s="18"/>
      <c r="PDF374" s="18"/>
      <c r="PDG374" s="18"/>
      <c r="PDH374" s="18"/>
      <c r="PDI374" s="18"/>
      <c r="PDJ374" s="18"/>
      <c r="PDK374" s="18"/>
      <c r="PDL374" s="18"/>
      <c r="PDM374" s="18"/>
      <c r="PDN374" s="18"/>
      <c r="PDO374" s="18"/>
      <c r="PDP374" s="18"/>
      <c r="PDQ374" s="18"/>
      <c r="PDR374" s="18"/>
      <c r="PDS374" s="18"/>
      <c r="PDT374" s="18"/>
      <c r="PDU374" s="18"/>
      <c r="PDV374" s="18"/>
      <c r="PDW374" s="18"/>
      <c r="PDX374" s="18"/>
      <c r="PDY374" s="18"/>
      <c r="PDZ374" s="18"/>
      <c r="PEA374" s="18"/>
      <c r="PEB374" s="18"/>
      <c r="PEC374" s="18"/>
      <c r="PED374" s="18"/>
      <c r="PEE374" s="18"/>
      <c r="PEF374" s="18"/>
      <c r="PEG374" s="18"/>
      <c r="PEH374" s="18"/>
      <c r="PEI374" s="18"/>
      <c r="PEJ374" s="18"/>
      <c r="PEK374" s="18"/>
      <c r="PEL374" s="18"/>
      <c r="PEM374" s="18"/>
      <c r="PEN374" s="18"/>
      <c r="PEO374" s="18"/>
      <c r="PEP374" s="18"/>
      <c r="PEQ374" s="18"/>
      <c r="PER374" s="18"/>
      <c r="PES374" s="18"/>
      <c r="PET374" s="18"/>
      <c r="PEU374" s="18"/>
      <c r="PEV374" s="18"/>
      <c r="PEW374" s="18"/>
      <c r="PEX374" s="18"/>
      <c r="PEY374" s="18"/>
      <c r="PEZ374" s="18"/>
      <c r="PFA374" s="18"/>
      <c r="PFB374" s="18"/>
      <c r="PFC374" s="18"/>
      <c r="PFD374" s="18"/>
      <c r="PFE374" s="18"/>
      <c r="PFF374" s="18"/>
      <c r="PFG374" s="18"/>
      <c r="PFH374" s="18"/>
      <c r="PFI374" s="18"/>
      <c r="PFJ374" s="18"/>
      <c r="PFK374" s="18"/>
      <c r="PFL374" s="18"/>
      <c r="PFM374" s="18"/>
      <c r="PFN374" s="18"/>
      <c r="PFO374" s="18"/>
      <c r="PFP374" s="18"/>
      <c r="PFQ374" s="18"/>
      <c r="PFR374" s="18"/>
      <c r="PFS374" s="18"/>
      <c r="PFT374" s="18"/>
      <c r="PFU374" s="18"/>
      <c r="PFV374" s="18"/>
      <c r="PFW374" s="18"/>
      <c r="PFX374" s="18"/>
      <c r="PFY374" s="18"/>
      <c r="PFZ374" s="18"/>
      <c r="PGA374" s="18"/>
      <c r="PGB374" s="18"/>
      <c r="PGC374" s="18"/>
      <c r="PGD374" s="18"/>
      <c r="PGE374" s="18"/>
      <c r="PGF374" s="18"/>
      <c r="PGG374" s="18"/>
      <c r="PGH374" s="18"/>
      <c r="PGI374" s="18"/>
      <c r="PGJ374" s="18"/>
      <c r="PGK374" s="18"/>
      <c r="PGL374" s="18"/>
      <c r="PGM374" s="18"/>
      <c r="PGN374" s="18"/>
      <c r="PGO374" s="18"/>
      <c r="PGP374" s="18"/>
      <c r="PGQ374" s="18"/>
      <c r="PGR374" s="18"/>
      <c r="PGS374" s="18"/>
      <c r="PGT374" s="18"/>
      <c r="PGU374" s="18"/>
      <c r="PGV374" s="18"/>
      <c r="PGW374" s="18"/>
      <c r="PGX374" s="18"/>
      <c r="PGY374" s="18"/>
      <c r="PGZ374" s="18"/>
      <c r="PHA374" s="18"/>
      <c r="PHB374" s="18"/>
      <c r="PHC374" s="18"/>
      <c r="PHD374" s="18"/>
      <c r="PHE374" s="18"/>
      <c r="PHF374" s="18"/>
      <c r="PHG374" s="18"/>
      <c r="PHH374" s="18"/>
      <c r="PHI374" s="18"/>
      <c r="PHJ374" s="18"/>
      <c r="PHK374" s="18"/>
      <c r="PHL374" s="18"/>
      <c r="PHM374" s="18"/>
      <c r="PHN374" s="18"/>
      <c r="PHO374" s="18"/>
      <c r="PHP374" s="18"/>
      <c r="PHQ374" s="18"/>
      <c r="PHR374" s="18"/>
      <c r="PHS374" s="18"/>
      <c r="PHT374" s="18"/>
      <c r="PHU374" s="18"/>
      <c r="PHV374" s="18"/>
      <c r="PHW374" s="18"/>
      <c r="PHX374" s="18"/>
      <c r="PHY374" s="18"/>
      <c r="PHZ374" s="18"/>
      <c r="PIA374" s="18"/>
      <c r="PIB374" s="18"/>
      <c r="PIC374" s="18"/>
      <c r="PID374" s="18"/>
      <c r="PIE374" s="18"/>
      <c r="PIF374" s="18"/>
      <c r="PIG374" s="18"/>
      <c r="PIH374" s="18"/>
      <c r="PII374" s="18"/>
      <c r="PIJ374" s="18"/>
      <c r="PIK374" s="18"/>
      <c r="PIL374" s="18"/>
      <c r="PIM374" s="18"/>
      <c r="PIN374" s="18"/>
      <c r="PIO374" s="18"/>
      <c r="PIP374" s="18"/>
      <c r="PIQ374" s="18"/>
      <c r="PIR374" s="18"/>
      <c r="PIS374" s="18"/>
      <c r="PIT374" s="18"/>
      <c r="PIU374" s="18"/>
      <c r="PIV374" s="18"/>
      <c r="PIW374" s="18"/>
      <c r="PIX374" s="18"/>
      <c r="PIY374" s="18"/>
      <c r="PIZ374" s="18"/>
      <c r="PJA374" s="18"/>
      <c r="PJB374" s="18"/>
      <c r="PJC374" s="18"/>
      <c r="PJD374" s="18"/>
      <c r="PJE374" s="18"/>
      <c r="PJF374" s="18"/>
      <c r="PJG374" s="18"/>
      <c r="PJH374" s="18"/>
      <c r="PJI374" s="18"/>
      <c r="PJJ374" s="18"/>
      <c r="PJK374" s="18"/>
      <c r="PJL374" s="18"/>
      <c r="PJM374" s="18"/>
      <c r="PJN374" s="18"/>
      <c r="PJO374" s="18"/>
      <c r="PJP374" s="18"/>
      <c r="PJQ374" s="18"/>
      <c r="PJR374" s="18"/>
      <c r="PJS374" s="18"/>
      <c r="PJT374" s="18"/>
      <c r="PJU374" s="18"/>
      <c r="PJV374" s="18"/>
      <c r="PJW374" s="18"/>
      <c r="PJX374" s="18"/>
      <c r="PJY374" s="18"/>
      <c r="PJZ374" s="18"/>
      <c r="PKA374" s="18"/>
      <c r="PKB374" s="18"/>
      <c r="PKC374" s="18"/>
      <c r="PKD374" s="18"/>
      <c r="PKE374" s="18"/>
      <c r="PKF374" s="18"/>
      <c r="PKG374" s="18"/>
      <c r="PKH374" s="18"/>
      <c r="PKI374" s="18"/>
      <c r="PKJ374" s="18"/>
      <c r="PKK374" s="18"/>
      <c r="PKL374" s="18"/>
      <c r="PKM374" s="18"/>
      <c r="PKN374" s="18"/>
      <c r="PKO374" s="18"/>
      <c r="PKP374" s="18"/>
      <c r="PKQ374" s="18"/>
      <c r="PKR374" s="18"/>
      <c r="PKS374" s="18"/>
      <c r="PKT374" s="18"/>
      <c r="PKU374" s="18"/>
      <c r="PKV374" s="18"/>
      <c r="PKW374" s="18"/>
      <c r="PKX374" s="18"/>
      <c r="PKY374" s="18"/>
      <c r="PKZ374" s="18"/>
      <c r="PLA374" s="18"/>
      <c r="PLB374" s="18"/>
      <c r="PLC374" s="18"/>
      <c r="PLD374" s="18"/>
      <c r="PLE374" s="18"/>
      <c r="PLF374" s="18"/>
      <c r="PLG374" s="18"/>
      <c r="PLH374" s="18"/>
      <c r="PLI374" s="18"/>
      <c r="PLJ374" s="18"/>
      <c r="PLK374" s="18"/>
      <c r="PLL374" s="18"/>
      <c r="PLM374" s="18"/>
      <c r="PLN374" s="18"/>
      <c r="PLO374" s="18"/>
      <c r="PLP374" s="18"/>
      <c r="PLQ374" s="18"/>
      <c r="PLR374" s="18"/>
      <c r="PLS374" s="18"/>
      <c r="PLT374" s="18"/>
      <c r="PLU374" s="18"/>
      <c r="PLV374" s="18"/>
      <c r="PLW374" s="18"/>
      <c r="PLX374" s="18"/>
      <c r="PLY374" s="18"/>
      <c r="PLZ374" s="18"/>
      <c r="PMA374" s="18"/>
      <c r="PMB374" s="18"/>
      <c r="PMC374" s="18"/>
      <c r="PMD374" s="18"/>
      <c r="PME374" s="18"/>
      <c r="PMF374" s="18"/>
      <c r="PMG374" s="18"/>
      <c r="PMH374" s="18"/>
      <c r="PMI374" s="18"/>
      <c r="PMJ374" s="18"/>
      <c r="PMK374" s="18"/>
      <c r="PML374" s="18"/>
      <c r="PMM374" s="18"/>
      <c r="PMN374" s="18"/>
      <c r="PMO374" s="18"/>
      <c r="PMP374" s="18"/>
      <c r="PMQ374" s="18"/>
      <c r="PMR374" s="18"/>
      <c r="PMS374" s="18"/>
      <c r="PMT374" s="18"/>
      <c r="PMU374" s="18"/>
      <c r="PMV374" s="18"/>
      <c r="PMW374" s="18"/>
      <c r="PMX374" s="18"/>
      <c r="PMY374" s="18"/>
      <c r="PMZ374" s="18"/>
      <c r="PNA374" s="18"/>
      <c r="PNB374" s="18"/>
      <c r="PNC374" s="18"/>
      <c r="PND374" s="18"/>
      <c r="PNE374" s="18"/>
      <c r="PNF374" s="18"/>
      <c r="PNG374" s="18"/>
      <c r="PNH374" s="18"/>
      <c r="PNI374" s="18"/>
      <c r="PNJ374" s="18"/>
      <c r="PNK374" s="18"/>
      <c r="PNL374" s="18"/>
      <c r="PNM374" s="18"/>
      <c r="PNN374" s="18"/>
      <c r="PNO374" s="18"/>
      <c r="PNP374" s="18"/>
      <c r="PNQ374" s="18"/>
      <c r="PNR374" s="18"/>
      <c r="PNS374" s="18"/>
      <c r="PNT374" s="18"/>
      <c r="PNU374" s="18"/>
      <c r="PNV374" s="18"/>
      <c r="PNW374" s="18"/>
      <c r="PNX374" s="18"/>
      <c r="PNY374" s="18"/>
      <c r="PNZ374" s="18"/>
      <c r="POA374" s="18"/>
      <c r="POB374" s="18"/>
      <c r="POC374" s="18"/>
      <c r="POD374" s="18"/>
      <c r="POE374" s="18"/>
      <c r="POF374" s="18"/>
      <c r="POG374" s="18"/>
      <c r="POH374" s="18"/>
      <c r="POI374" s="18"/>
      <c r="POJ374" s="18"/>
      <c r="POK374" s="18"/>
      <c r="POL374" s="18"/>
      <c r="POM374" s="18"/>
      <c r="PON374" s="18"/>
      <c r="POO374" s="18"/>
      <c r="POP374" s="18"/>
      <c r="POQ374" s="18"/>
      <c r="POR374" s="18"/>
      <c r="POS374" s="18"/>
      <c r="POT374" s="18"/>
      <c r="POU374" s="18"/>
      <c r="POV374" s="18"/>
      <c r="POW374" s="18"/>
      <c r="POX374" s="18"/>
      <c r="POY374" s="18"/>
      <c r="POZ374" s="18"/>
      <c r="PPA374" s="18"/>
      <c r="PPB374" s="18"/>
      <c r="PPC374" s="18"/>
      <c r="PPD374" s="18"/>
      <c r="PPE374" s="18"/>
      <c r="PPF374" s="18"/>
      <c r="PPG374" s="18"/>
      <c r="PPH374" s="18"/>
      <c r="PPI374" s="18"/>
      <c r="PPJ374" s="18"/>
      <c r="PPK374" s="18"/>
      <c r="PPL374" s="18"/>
      <c r="PPM374" s="18"/>
      <c r="PPN374" s="18"/>
      <c r="PPO374" s="18"/>
      <c r="PPP374" s="18"/>
      <c r="PPQ374" s="18"/>
      <c r="PPR374" s="18"/>
      <c r="PPS374" s="18"/>
      <c r="PPT374" s="18"/>
      <c r="PPU374" s="18"/>
      <c r="PPV374" s="18"/>
      <c r="PPW374" s="18"/>
      <c r="PPX374" s="18"/>
      <c r="PPY374" s="18"/>
      <c r="PPZ374" s="18"/>
      <c r="PQA374" s="18"/>
      <c r="PQB374" s="18"/>
      <c r="PQC374" s="18"/>
      <c r="PQD374" s="18"/>
      <c r="PQE374" s="18"/>
      <c r="PQF374" s="18"/>
      <c r="PQG374" s="18"/>
      <c r="PQH374" s="18"/>
      <c r="PQI374" s="18"/>
      <c r="PQJ374" s="18"/>
      <c r="PQK374" s="18"/>
      <c r="PQL374" s="18"/>
      <c r="PQM374" s="18"/>
      <c r="PQN374" s="18"/>
      <c r="PQO374" s="18"/>
      <c r="PQP374" s="18"/>
      <c r="PQQ374" s="18"/>
      <c r="PQR374" s="18"/>
      <c r="PQS374" s="18"/>
      <c r="PQT374" s="18"/>
      <c r="PQU374" s="18"/>
      <c r="PQV374" s="18"/>
      <c r="PQW374" s="18"/>
      <c r="PQX374" s="18"/>
      <c r="PQY374" s="18"/>
      <c r="PQZ374" s="18"/>
      <c r="PRA374" s="18"/>
      <c r="PRB374" s="18"/>
      <c r="PRC374" s="18"/>
      <c r="PRD374" s="18"/>
      <c r="PRE374" s="18"/>
      <c r="PRF374" s="18"/>
      <c r="PRG374" s="18"/>
      <c r="PRH374" s="18"/>
      <c r="PRI374" s="18"/>
      <c r="PRJ374" s="18"/>
      <c r="PRK374" s="18"/>
      <c r="PRL374" s="18"/>
      <c r="PRM374" s="18"/>
      <c r="PRN374" s="18"/>
      <c r="PRO374" s="18"/>
      <c r="PRP374" s="18"/>
      <c r="PRQ374" s="18"/>
      <c r="PRR374" s="18"/>
      <c r="PRS374" s="18"/>
      <c r="PRT374" s="18"/>
      <c r="PRU374" s="18"/>
      <c r="PRV374" s="18"/>
      <c r="PRW374" s="18"/>
      <c r="PRX374" s="18"/>
      <c r="PRY374" s="18"/>
      <c r="PRZ374" s="18"/>
      <c r="PSA374" s="18"/>
      <c r="PSB374" s="18"/>
      <c r="PSC374" s="18"/>
      <c r="PSD374" s="18"/>
      <c r="PSE374" s="18"/>
      <c r="PSF374" s="18"/>
      <c r="PSG374" s="18"/>
      <c r="PSH374" s="18"/>
      <c r="PSI374" s="18"/>
      <c r="PSJ374" s="18"/>
      <c r="PSK374" s="18"/>
      <c r="PSL374" s="18"/>
      <c r="PSM374" s="18"/>
      <c r="PSN374" s="18"/>
      <c r="PSO374" s="18"/>
      <c r="PSP374" s="18"/>
      <c r="PSQ374" s="18"/>
      <c r="PSR374" s="18"/>
      <c r="PSS374" s="18"/>
      <c r="PST374" s="18"/>
      <c r="PSU374" s="18"/>
      <c r="PSV374" s="18"/>
      <c r="PSW374" s="18"/>
      <c r="PSX374" s="18"/>
      <c r="PSY374" s="18"/>
      <c r="PSZ374" s="18"/>
      <c r="PTA374" s="18"/>
      <c r="PTB374" s="18"/>
      <c r="PTC374" s="18"/>
      <c r="PTD374" s="18"/>
      <c r="PTE374" s="18"/>
      <c r="PTF374" s="18"/>
      <c r="PTG374" s="18"/>
      <c r="PTH374" s="18"/>
      <c r="PTI374" s="18"/>
      <c r="PTJ374" s="18"/>
      <c r="PTK374" s="18"/>
      <c r="PTL374" s="18"/>
      <c r="PTM374" s="18"/>
      <c r="PTN374" s="18"/>
      <c r="PTO374" s="18"/>
      <c r="PTP374" s="18"/>
      <c r="PTQ374" s="18"/>
      <c r="PTR374" s="18"/>
      <c r="PTS374" s="18"/>
      <c r="PTT374" s="18"/>
      <c r="PTU374" s="18"/>
      <c r="PTV374" s="18"/>
      <c r="PTW374" s="18"/>
      <c r="PTX374" s="18"/>
      <c r="PTY374" s="18"/>
      <c r="PTZ374" s="18"/>
      <c r="PUA374" s="18"/>
      <c r="PUB374" s="18"/>
      <c r="PUC374" s="18"/>
      <c r="PUD374" s="18"/>
      <c r="PUE374" s="18"/>
      <c r="PUF374" s="18"/>
      <c r="PUG374" s="18"/>
      <c r="PUH374" s="18"/>
      <c r="PUI374" s="18"/>
      <c r="PUJ374" s="18"/>
      <c r="PUK374" s="18"/>
      <c r="PUL374" s="18"/>
      <c r="PUM374" s="18"/>
      <c r="PUN374" s="18"/>
      <c r="PUO374" s="18"/>
      <c r="PUP374" s="18"/>
      <c r="PUQ374" s="18"/>
      <c r="PUR374" s="18"/>
      <c r="PUS374" s="18"/>
      <c r="PUT374" s="18"/>
      <c r="PUU374" s="18"/>
      <c r="PUV374" s="18"/>
      <c r="PUW374" s="18"/>
      <c r="PUX374" s="18"/>
      <c r="PUY374" s="18"/>
      <c r="PUZ374" s="18"/>
      <c r="PVA374" s="18"/>
      <c r="PVB374" s="18"/>
      <c r="PVC374" s="18"/>
      <c r="PVD374" s="18"/>
      <c r="PVE374" s="18"/>
      <c r="PVF374" s="18"/>
      <c r="PVG374" s="18"/>
      <c r="PVH374" s="18"/>
      <c r="PVI374" s="18"/>
      <c r="PVJ374" s="18"/>
      <c r="PVK374" s="18"/>
      <c r="PVL374" s="18"/>
      <c r="PVM374" s="18"/>
      <c r="PVN374" s="18"/>
      <c r="PVO374" s="18"/>
      <c r="PVP374" s="18"/>
      <c r="PVQ374" s="18"/>
      <c r="PVR374" s="18"/>
      <c r="PVS374" s="18"/>
      <c r="PVT374" s="18"/>
      <c r="PVU374" s="18"/>
      <c r="PVV374" s="18"/>
      <c r="PVW374" s="18"/>
      <c r="PVX374" s="18"/>
      <c r="PVY374" s="18"/>
      <c r="PVZ374" s="18"/>
      <c r="PWA374" s="18"/>
      <c r="PWB374" s="18"/>
      <c r="PWC374" s="18"/>
      <c r="PWD374" s="18"/>
      <c r="PWE374" s="18"/>
      <c r="PWF374" s="18"/>
      <c r="PWG374" s="18"/>
      <c r="PWH374" s="18"/>
      <c r="PWI374" s="18"/>
      <c r="PWJ374" s="18"/>
      <c r="PWK374" s="18"/>
      <c r="PWL374" s="18"/>
      <c r="PWM374" s="18"/>
      <c r="PWN374" s="18"/>
      <c r="PWO374" s="18"/>
      <c r="PWP374" s="18"/>
      <c r="PWQ374" s="18"/>
      <c r="PWR374" s="18"/>
      <c r="PWS374" s="18"/>
      <c r="PWT374" s="18"/>
      <c r="PWU374" s="18"/>
      <c r="PWV374" s="18"/>
      <c r="PWW374" s="18"/>
      <c r="PWX374" s="18"/>
      <c r="PWY374" s="18"/>
      <c r="PWZ374" s="18"/>
      <c r="PXA374" s="18"/>
      <c r="PXB374" s="18"/>
      <c r="PXC374" s="18"/>
      <c r="PXD374" s="18"/>
      <c r="PXE374" s="18"/>
      <c r="PXF374" s="18"/>
      <c r="PXG374" s="18"/>
      <c r="PXH374" s="18"/>
      <c r="PXI374" s="18"/>
      <c r="PXJ374" s="18"/>
      <c r="PXK374" s="18"/>
      <c r="PXL374" s="18"/>
      <c r="PXM374" s="18"/>
      <c r="PXN374" s="18"/>
      <c r="PXO374" s="18"/>
      <c r="PXP374" s="18"/>
      <c r="PXQ374" s="18"/>
      <c r="PXR374" s="18"/>
      <c r="PXS374" s="18"/>
      <c r="PXT374" s="18"/>
      <c r="PXU374" s="18"/>
      <c r="PXV374" s="18"/>
      <c r="PXW374" s="18"/>
      <c r="PXX374" s="18"/>
      <c r="PXY374" s="18"/>
      <c r="PXZ374" s="18"/>
      <c r="PYA374" s="18"/>
      <c r="PYB374" s="18"/>
      <c r="PYC374" s="18"/>
      <c r="PYD374" s="18"/>
      <c r="PYE374" s="18"/>
      <c r="PYF374" s="18"/>
      <c r="PYG374" s="18"/>
      <c r="PYH374" s="18"/>
      <c r="PYI374" s="18"/>
      <c r="PYJ374" s="18"/>
      <c r="PYK374" s="18"/>
      <c r="PYL374" s="18"/>
      <c r="PYM374" s="18"/>
      <c r="PYN374" s="18"/>
      <c r="PYO374" s="18"/>
      <c r="PYP374" s="18"/>
      <c r="PYQ374" s="18"/>
      <c r="PYR374" s="18"/>
      <c r="PYS374" s="18"/>
      <c r="PYT374" s="18"/>
      <c r="PYU374" s="18"/>
      <c r="PYV374" s="18"/>
      <c r="PYW374" s="18"/>
      <c r="PYX374" s="18"/>
      <c r="PYY374" s="18"/>
      <c r="PYZ374" s="18"/>
      <c r="PZA374" s="18"/>
      <c r="PZB374" s="18"/>
      <c r="PZC374" s="18"/>
      <c r="PZD374" s="18"/>
      <c r="PZE374" s="18"/>
      <c r="PZF374" s="18"/>
      <c r="PZG374" s="18"/>
      <c r="PZH374" s="18"/>
      <c r="PZI374" s="18"/>
      <c r="PZJ374" s="18"/>
      <c r="PZK374" s="18"/>
      <c r="PZL374" s="18"/>
      <c r="PZM374" s="18"/>
      <c r="PZN374" s="18"/>
      <c r="PZO374" s="18"/>
      <c r="PZP374" s="18"/>
      <c r="PZQ374" s="18"/>
      <c r="PZR374" s="18"/>
      <c r="PZS374" s="18"/>
      <c r="PZT374" s="18"/>
      <c r="PZU374" s="18"/>
      <c r="PZV374" s="18"/>
      <c r="PZW374" s="18"/>
      <c r="PZX374" s="18"/>
      <c r="PZY374" s="18"/>
      <c r="PZZ374" s="18"/>
      <c r="QAA374" s="18"/>
      <c r="QAB374" s="18"/>
      <c r="QAC374" s="18"/>
      <c r="QAD374" s="18"/>
      <c r="QAE374" s="18"/>
      <c r="QAF374" s="18"/>
      <c r="QAG374" s="18"/>
      <c r="QAH374" s="18"/>
      <c r="QAI374" s="18"/>
      <c r="QAJ374" s="18"/>
      <c r="QAK374" s="18"/>
      <c r="QAL374" s="18"/>
      <c r="QAM374" s="18"/>
      <c r="QAN374" s="18"/>
      <c r="QAO374" s="18"/>
      <c r="QAP374" s="18"/>
      <c r="QAQ374" s="18"/>
      <c r="QAR374" s="18"/>
      <c r="QAS374" s="18"/>
      <c r="QAT374" s="18"/>
      <c r="QAU374" s="18"/>
      <c r="QAV374" s="18"/>
      <c r="QAW374" s="18"/>
      <c r="QAX374" s="18"/>
      <c r="QAY374" s="18"/>
      <c r="QAZ374" s="18"/>
      <c r="QBA374" s="18"/>
      <c r="QBB374" s="18"/>
      <c r="QBC374" s="18"/>
      <c r="QBD374" s="18"/>
      <c r="QBE374" s="18"/>
      <c r="QBF374" s="18"/>
      <c r="QBG374" s="18"/>
      <c r="QBH374" s="18"/>
      <c r="QBI374" s="18"/>
      <c r="QBJ374" s="18"/>
      <c r="QBK374" s="18"/>
      <c r="QBL374" s="18"/>
      <c r="QBM374" s="18"/>
      <c r="QBN374" s="18"/>
      <c r="QBO374" s="18"/>
      <c r="QBP374" s="18"/>
      <c r="QBQ374" s="18"/>
      <c r="QBR374" s="18"/>
      <c r="QBS374" s="18"/>
      <c r="QBT374" s="18"/>
      <c r="QBU374" s="18"/>
      <c r="QBV374" s="18"/>
      <c r="QBW374" s="18"/>
      <c r="QBX374" s="18"/>
      <c r="QBY374" s="18"/>
      <c r="QBZ374" s="18"/>
      <c r="QCA374" s="18"/>
      <c r="QCB374" s="18"/>
      <c r="QCC374" s="18"/>
      <c r="QCD374" s="18"/>
      <c r="QCE374" s="18"/>
      <c r="QCF374" s="18"/>
      <c r="QCG374" s="18"/>
      <c r="QCH374" s="18"/>
      <c r="QCI374" s="18"/>
      <c r="QCJ374" s="18"/>
      <c r="QCK374" s="18"/>
      <c r="QCL374" s="18"/>
      <c r="QCM374" s="18"/>
      <c r="QCN374" s="18"/>
      <c r="QCO374" s="18"/>
      <c r="QCP374" s="18"/>
      <c r="QCQ374" s="18"/>
      <c r="QCR374" s="18"/>
      <c r="QCS374" s="18"/>
      <c r="QCT374" s="18"/>
      <c r="QCU374" s="18"/>
      <c r="QCV374" s="18"/>
      <c r="QCW374" s="18"/>
      <c r="QCX374" s="18"/>
      <c r="QCY374" s="18"/>
      <c r="QCZ374" s="18"/>
      <c r="QDA374" s="18"/>
      <c r="QDB374" s="18"/>
      <c r="QDC374" s="18"/>
      <c r="QDD374" s="18"/>
      <c r="QDE374" s="18"/>
      <c r="QDF374" s="18"/>
      <c r="QDG374" s="18"/>
      <c r="QDH374" s="18"/>
      <c r="QDI374" s="18"/>
      <c r="QDJ374" s="18"/>
      <c r="QDK374" s="18"/>
      <c r="QDL374" s="18"/>
      <c r="QDM374" s="18"/>
      <c r="QDN374" s="18"/>
      <c r="QDO374" s="18"/>
      <c r="QDP374" s="18"/>
      <c r="QDQ374" s="18"/>
      <c r="QDR374" s="18"/>
      <c r="QDS374" s="18"/>
      <c r="QDT374" s="18"/>
      <c r="QDU374" s="18"/>
      <c r="QDV374" s="18"/>
      <c r="QDW374" s="18"/>
      <c r="QDX374" s="18"/>
      <c r="QDY374" s="18"/>
      <c r="QDZ374" s="18"/>
      <c r="QEA374" s="18"/>
      <c r="QEB374" s="18"/>
      <c r="QEC374" s="18"/>
      <c r="QED374" s="18"/>
      <c r="QEE374" s="18"/>
      <c r="QEF374" s="18"/>
      <c r="QEG374" s="18"/>
      <c r="QEH374" s="18"/>
      <c r="QEI374" s="18"/>
      <c r="QEJ374" s="18"/>
      <c r="QEK374" s="18"/>
      <c r="QEL374" s="18"/>
      <c r="QEM374" s="18"/>
      <c r="QEN374" s="18"/>
      <c r="QEO374" s="18"/>
      <c r="QEP374" s="18"/>
      <c r="QEQ374" s="18"/>
      <c r="QER374" s="18"/>
      <c r="QES374" s="18"/>
      <c r="QET374" s="18"/>
      <c r="QEU374" s="18"/>
      <c r="QEV374" s="18"/>
      <c r="QEW374" s="18"/>
      <c r="QEX374" s="18"/>
      <c r="QEY374" s="18"/>
      <c r="QEZ374" s="18"/>
      <c r="QFA374" s="18"/>
      <c r="QFB374" s="18"/>
      <c r="QFC374" s="18"/>
      <c r="QFD374" s="18"/>
      <c r="QFE374" s="18"/>
      <c r="QFF374" s="18"/>
      <c r="QFG374" s="18"/>
      <c r="QFH374" s="18"/>
      <c r="QFI374" s="18"/>
      <c r="QFJ374" s="18"/>
      <c r="QFK374" s="18"/>
      <c r="QFL374" s="18"/>
      <c r="QFM374" s="18"/>
      <c r="QFN374" s="18"/>
      <c r="QFO374" s="18"/>
      <c r="QFP374" s="18"/>
      <c r="QFQ374" s="18"/>
      <c r="QFR374" s="18"/>
      <c r="QFS374" s="18"/>
      <c r="QFT374" s="18"/>
      <c r="QFU374" s="18"/>
      <c r="QFV374" s="18"/>
      <c r="QFW374" s="18"/>
      <c r="QFX374" s="18"/>
      <c r="QFY374" s="18"/>
      <c r="QFZ374" s="18"/>
      <c r="QGA374" s="18"/>
      <c r="QGB374" s="18"/>
      <c r="QGC374" s="18"/>
      <c r="QGD374" s="18"/>
      <c r="QGE374" s="18"/>
      <c r="QGF374" s="18"/>
      <c r="QGG374" s="18"/>
      <c r="QGH374" s="18"/>
      <c r="QGI374" s="18"/>
      <c r="QGJ374" s="18"/>
      <c r="QGK374" s="18"/>
      <c r="QGL374" s="18"/>
      <c r="QGM374" s="18"/>
      <c r="QGN374" s="18"/>
      <c r="QGO374" s="18"/>
      <c r="QGP374" s="18"/>
      <c r="QGQ374" s="18"/>
      <c r="QGR374" s="18"/>
      <c r="QGS374" s="18"/>
      <c r="QGT374" s="18"/>
      <c r="QGU374" s="18"/>
      <c r="QGV374" s="18"/>
      <c r="QGW374" s="18"/>
      <c r="QGX374" s="18"/>
      <c r="QGY374" s="18"/>
      <c r="QGZ374" s="18"/>
      <c r="QHA374" s="18"/>
      <c r="QHB374" s="18"/>
      <c r="QHC374" s="18"/>
      <c r="QHD374" s="18"/>
      <c r="QHE374" s="18"/>
      <c r="QHF374" s="18"/>
      <c r="QHG374" s="18"/>
      <c r="QHH374" s="18"/>
      <c r="QHI374" s="18"/>
      <c r="QHJ374" s="18"/>
      <c r="QHK374" s="18"/>
      <c r="QHL374" s="18"/>
      <c r="QHM374" s="18"/>
      <c r="QHN374" s="18"/>
      <c r="QHO374" s="18"/>
      <c r="QHP374" s="18"/>
      <c r="QHQ374" s="18"/>
      <c r="QHR374" s="18"/>
      <c r="QHS374" s="18"/>
      <c r="QHT374" s="18"/>
      <c r="QHU374" s="18"/>
      <c r="QHV374" s="18"/>
      <c r="QHW374" s="18"/>
      <c r="QHX374" s="18"/>
      <c r="QHY374" s="18"/>
      <c r="QHZ374" s="18"/>
      <c r="QIA374" s="18"/>
      <c r="QIB374" s="18"/>
      <c r="QIC374" s="18"/>
      <c r="QID374" s="18"/>
      <c r="QIE374" s="18"/>
      <c r="QIF374" s="18"/>
      <c r="QIG374" s="18"/>
      <c r="QIH374" s="18"/>
      <c r="QII374" s="18"/>
      <c r="QIJ374" s="18"/>
      <c r="QIK374" s="18"/>
      <c r="QIL374" s="18"/>
      <c r="QIM374" s="18"/>
      <c r="QIN374" s="18"/>
      <c r="QIO374" s="18"/>
      <c r="QIP374" s="18"/>
      <c r="QIQ374" s="18"/>
      <c r="QIR374" s="18"/>
      <c r="QIS374" s="18"/>
      <c r="QIT374" s="18"/>
      <c r="QIU374" s="18"/>
      <c r="QIV374" s="18"/>
      <c r="QIW374" s="18"/>
      <c r="QIX374" s="18"/>
      <c r="QIY374" s="18"/>
      <c r="QIZ374" s="18"/>
      <c r="QJA374" s="18"/>
      <c r="QJB374" s="18"/>
      <c r="QJC374" s="18"/>
      <c r="QJD374" s="18"/>
      <c r="QJE374" s="18"/>
      <c r="QJF374" s="18"/>
      <c r="QJG374" s="18"/>
      <c r="QJH374" s="18"/>
      <c r="QJI374" s="18"/>
      <c r="QJJ374" s="18"/>
      <c r="QJK374" s="18"/>
      <c r="QJL374" s="18"/>
      <c r="QJM374" s="18"/>
      <c r="QJN374" s="18"/>
      <c r="QJO374" s="18"/>
      <c r="QJP374" s="18"/>
      <c r="QJQ374" s="18"/>
      <c r="QJR374" s="18"/>
      <c r="QJS374" s="18"/>
      <c r="QJT374" s="18"/>
      <c r="QJU374" s="18"/>
      <c r="QJV374" s="18"/>
      <c r="QJW374" s="18"/>
      <c r="QJX374" s="18"/>
      <c r="QJY374" s="18"/>
      <c r="QJZ374" s="18"/>
      <c r="QKA374" s="18"/>
      <c r="QKB374" s="18"/>
      <c r="QKC374" s="18"/>
      <c r="QKD374" s="18"/>
      <c r="QKE374" s="18"/>
      <c r="QKF374" s="18"/>
      <c r="QKG374" s="18"/>
      <c r="QKH374" s="18"/>
      <c r="QKI374" s="18"/>
      <c r="QKJ374" s="18"/>
      <c r="QKK374" s="18"/>
      <c r="QKL374" s="18"/>
      <c r="QKM374" s="18"/>
      <c r="QKN374" s="18"/>
      <c r="QKO374" s="18"/>
      <c r="QKP374" s="18"/>
      <c r="QKQ374" s="18"/>
      <c r="QKR374" s="18"/>
      <c r="QKS374" s="18"/>
      <c r="QKT374" s="18"/>
      <c r="QKU374" s="18"/>
      <c r="QKV374" s="18"/>
      <c r="QKW374" s="18"/>
      <c r="QKX374" s="18"/>
      <c r="QKY374" s="18"/>
      <c r="QKZ374" s="18"/>
      <c r="QLA374" s="18"/>
      <c r="QLB374" s="18"/>
      <c r="QLC374" s="18"/>
      <c r="QLD374" s="18"/>
      <c r="QLE374" s="18"/>
      <c r="QLF374" s="18"/>
      <c r="QLG374" s="18"/>
      <c r="QLH374" s="18"/>
      <c r="QLI374" s="18"/>
      <c r="QLJ374" s="18"/>
      <c r="QLK374" s="18"/>
      <c r="QLL374" s="18"/>
      <c r="QLM374" s="18"/>
      <c r="QLN374" s="18"/>
      <c r="QLO374" s="18"/>
      <c r="QLP374" s="18"/>
      <c r="QLQ374" s="18"/>
      <c r="QLR374" s="18"/>
      <c r="QLS374" s="18"/>
      <c r="QLT374" s="18"/>
      <c r="QLU374" s="18"/>
      <c r="QLV374" s="18"/>
      <c r="QLW374" s="18"/>
      <c r="QLX374" s="18"/>
      <c r="QLY374" s="18"/>
      <c r="QLZ374" s="18"/>
      <c r="QMA374" s="18"/>
      <c r="QMB374" s="18"/>
      <c r="QMC374" s="18"/>
      <c r="QMD374" s="18"/>
      <c r="QME374" s="18"/>
      <c r="QMF374" s="18"/>
      <c r="QMG374" s="18"/>
      <c r="QMH374" s="18"/>
      <c r="QMI374" s="18"/>
      <c r="QMJ374" s="18"/>
      <c r="QMK374" s="18"/>
      <c r="QML374" s="18"/>
      <c r="QMM374" s="18"/>
      <c r="QMN374" s="18"/>
      <c r="QMO374" s="18"/>
      <c r="QMP374" s="18"/>
      <c r="QMQ374" s="18"/>
      <c r="QMR374" s="18"/>
      <c r="QMS374" s="18"/>
      <c r="QMT374" s="18"/>
      <c r="QMU374" s="18"/>
      <c r="QMV374" s="18"/>
      <c r="QMW374" s="18"/>
      <c r="QMX374" s="18"/>
      <c r="QMY374" s="18"/>
      <c r="QMZ374" s="18"/>
      <c r="QNA374" s="18"/>
      <c r="QNB374" s="18"/>
      <c r="QNC374" s="18"/>
      <c r="QND374" s="18"/>
      <c r="QNE374" s="18"/>
      <c r="QNF374" s="18"/>
      <c r="QNG374" s="18"/>
      <c r="QNH374" s="18"/>
      <c r="QNI374" s="18"/>
      <c r="QNJ374" s="18"/>
      <c r="QNK374" s="18"/>
      <c r="QNL374" s="18"/>
      <c r="QNM374" s="18"/>
      <c r="QNN374" s="18"/>
      <c r="QNO374" s="18"/>
      <c r="QNP374" s="18"/>
      <c r="QNQ374" s="18"/>
      <c r="QNR374" s="18"/>
      <c r="QNS374" s="18"/>
      <c r="QNT374" s="18"/>
      <c r="QNU374" s="18"/>
      <c r="QNV374" s="18"/>
      <c r="QNW374" s="18"/>
      <c r="QNX374" s="18"/>
      <c r="QNY374" s="18"/>
      <c r="QNZ374" s="18"/>
      <c r="QOA374" s="18"/>
      <c r="QOB374" s="18"/>
      <c r="QOC374" s="18"/>
      <c r="QOD374" s="18"/>
      <c r="QOE374" s="18"/>
      <c r="QOF374" s="18"/>
      <c r="QOG374" s="18"/>
      <c r="QOH374" s="18"/>
      <c r="QOI374" s="18"/>
      <c r="QOJ374" s="18"/>
      <c r="QOK374" s="18"/>
      <c r="QOL374" s="18"/>
      <c r="QOM374" s="18"/>
      <c r="QON374" s="18"/>
      <c r="QOO374" s="18"/>
      <c r="QOP374" s="18"/>
      <c r="QOQ374" s="18"/>
      <c r="QOR374" s="18"/>
      <c r="QOS374" s="18"/>
      <c r="QOT374" s="18"/>
      <c r="QOU374" s="18"/>
      <c r="QOV374" s="18"/>
      <c r="QOW374" s="18"/>
      <c r="QOX374" s="18"/>
      <c r="QOY374" s="18"/>
      <c r="QOZ374" s="18"/>
      <c r="QPA374" s="18"/>
      <c r="QPB374" s="18"/>
      <c r="QPC374" s="18"/>
      <c r="QPD374" s="18"/>
      <c r="QPE374" s="18"/>
      <c r="QPF374" s="18"/>
      <c r="QPG374" s="18"/>
      <c r="QPH374" s="18"/>
      <c r="QPI374" s="18"/>
      <c r="QPJ374" s="18"/>
      <c r="QPK374" s="18"/>
      <c r="QPL374" s="18"/>
      <c r="QPM374" s="18"/>
      <c r="QPN374" s="18"/>
      <c r="QPO374" s="18"/>
      <c r="QPP374" s="18"/>
      <c r="QPQ374" s="18"/>
      <c r="QPR374" s="18"/>
      <c r="QPS374" s="18"/>
      <c r="QPT374" s="18"/>
      <c r="QPU374" s="18"/>
      <c r="QPV374" s="18"/>
      <c r="QPW374" s="18"/>
      <c r="QPX374" s="18"/>
      <c r="QPY374" s="18"/>
      <c r="QPZ374" s="18"/>
      <c r="QQA374" s="18"/>
      <c r="QQB374" s="18"/>
      <c r="QQC374" s="18"/>
      <c r="QQD374" s="18"/>
      <c r="QQE374" s="18"/>
      <c r="QQF374" s="18"/>
      <c r="QQG374" s="18"/>
      <c r="QQH374" s="18"/>
      <c r="QQI374" s="18"/>
      <c r="QQJ374" s="18"/>
      <c r="QQK374" s="18"/>
      <c r="QQL374" s="18"/>
      <c r="QQM374" s="18"/>
      <c r="QQN374" s="18"/>
      <c r="QQO374" s="18"/>
      <c r="QQP374" s="18"/>
      <c r="QQQ374" s="18"/>
      <c r="QQR374" s="18"/>
      <c r="QQS374" s="18"/>
      <c r="QQT374" s="18"/>
      <c r="QQU374" s="18"/>
      <c r="QQV374" s="18"/>
      <c r="QQW374" s="18"/>
      <c r="QQX374" s="18"/>
      <c r="QQY374" s="18"/>
      <c r="QQZ374" s="18"/>
      <c r="QRA374" s="18"/>
      <c r="QRB374" s="18"/>
      <c r="QRC374" s="18"/>
      <c r="QRD374" s="18"/>
      <c r="QRE374" s="18"/>
      <c r="QRF374" s="18"/>
      <c r="QRG374" s="18"/>
      <c r="QRH374" s="18"/>
      <c r="QRI374" s="18"/>
      <c r="QRJ374" s="18"/>
      <c r="QRK374" s="18"/>
      <c r="QRL374" s="18"/>
      <c r="QRM374" s="18"/>
      <c r="QRN374" s="18"/>
      <c r="QRO374" s="18"/>
      <c r="QRP374" s="18"/>
      <c r="QRQ374" s="18"/>
      <c r="QRR374" s="18"/>
      <c r="QRS374" s="18"/>
      <c r="QRT374" s="18"/>
      <c r="QRU374" s="18"/>
      <c r="QRV374" s="18"/>
      <c r="QRW374" s="18"/>
      <c r="QRX374" s="18"/>
      <c r="QRY374" s="18"/>
      <c r="QRZ374" s="18"/>
      <c r="QSA374" s="18"/>
      <c r="QSB374" s="18"/>
      <c r="QSC374" s="18"/>
      <c r="QSD374" s="18"/>
      <c r="QSE374" s="18"/>
      <c r="QSF374" s="18"/>
      <c r="QSG374" s="18"/>
      <c r="QSH374" s="18"/>
      <c r="QSI374" s="18"/>
      <c r="QSJ374" s="18"/>
      <c r="QSK374" s="18"/>
      <c r="QSL374" s="18"/>
      <c r="QSM374" s="18"/>
      <c r="QSN374" s="18"/>
      <c r="QSO374" s="18"/>
      <c r="QSP374" s="18"/>
      <c r="QSQ374" s="18"/>
      <c r="QSR374" s="18"/>
      <c r="QSS374" s="18"/>
      <c r="QST374" s="18"/>
      <c r="QSU374" s="18"/>
      <c r="QSV374" s="18"/>
      <c r="QSW374" s="18"/>
      <c r="QSX374" s="18"/>
      <c r="QSY374" s="18"/>
      <c r="QSZ374" s="18"/>
      <c r="QTA374" s="18"/>
      <c r="QTB374" s="18"/>
      <c r="QTC374" s="18"/>
      <c r="QTD374" s="18"/>
      <c r="QTE374" s="18"/>
      <c r="QTF374" s="18"/>
      <c r="QTG374" s="18"/>
      <c r="QTH374" s="18"/>
      <c r="QTI374" s="18"/>
      <c r="QTJ374" s="18"/>
      <c r="QTK374" s="18"/>
      <c r="QTL374" s="18"/>
      <c r="QTM374" s="18"/>
      <c r="QTN374" s="18"/>
      <c r="QTO374" s="18"/>
      <c r="QTP374" s="18"/>
      <c r="QTQ374" s="18"/>
      <c r="QTR374" s="18"/>
      <c r="QTS374" s="18"/>
      <c r="QTT374" s="18"/>
      <c r="QTU374" s="18"/>
      <c r="QTV374" s="18"/>
      <c r="QTW374" s="18"/>
      <c r="QTX374" s="18"/>
      <c r="QTY374" s="18"/>
      <c r="QTZ374" s="18"/>
      <c r="QUA374" s="18"/>
      <c r="QUB374" s="18"/>
      <c r="QUC374" s="18"/>
      <c r="QUD374" s="18"/>
      <c r="QUE374" s="18"/>
      <c r="QUF374" s="18"/>
      <c r="QUG374" s="18"/>
      <c r="QUH374" s="18"/>
      <c r="QUI374" s="18"/>
      <c r="QUJ374" s="18"/>
      <c r="QUK374" s="18"/>
      <c r="QUL374" s="18"/>
      <c r="QUM374" s="18"/>
      <c r="QUN374" s="18"/>
      <c r="QUO374" s="18"/>
      <c r="QUP374" s="18"/>
      <c r="QUQ374" s="18"/>
      <c r="QUR374" s="18"/>
      <c r="QUS374" s="18"/>
      <c r="QUT374" s="18"/>
      <c r="QUU374" s="18"/>
      <c r="QUV374" s="18"/>
      <c r="QUW374" s="18"/>
      <c r="QUX374" s="18"/>
      <c r="QUY374" s="18"/>
      <c r="QUZ374" s="18"/>
      <c r="QVA374" s="18"/>
      <c r="QVB374" s="18"/>
      <c r="QVC374" s="18"/>
      <c r="QVD374" s="18"/>
      <c r="QVE374" s="18"/>
      <c r="QVF374" s="18"/>
      <c r="QVG374" s="18"/>
      <c r="QVH374" s="18"/>
      <c r="QVI374" s="18"/>
      <c r="QVJ374" s="18"/>
      <c r="QVK374" s="18"/>
      <c r="QVL374" s="18"/>
      <c r="QVM374" s="18"/>
      <c r="QVN374" s="18"/>
      <c r="QVO374" s="18"/>
      <c r="QVP374" s="18"/>
      <c r="QVQ374" s="18"/>
      <c r="QVR374" s="18"/>
      <c r="QVS374" s="18"/>
      <c r="QVT374" s="18"/>
      <c r="QVU374" s="18"/>
      <c r="QVV374" s="18"/>
      <c r="QVW374" s="18"/>
      <c r="QVX374" s="18"/>
      <c r="QVY374" s="18"/>
      <c r="QVZ374" s="18"/>
      <c r="QWA374" s="18"/>
      <c r="QWB374" s="18"/>
      <c r="QWC374" s="18"/>
      <c r="QWD374" s="18"/>
      <c r="QWE374" s="18"/>
      <c r="QWF374" s="18"/>
      <c r="QWG374" s="18"/>
      <c r="QWH374" s="18"/>
      <c r="QWI374" s="18"/>
      <c r="QWJ374" s="18"/>
      <c r="QWK374" s="18"/>
      <c r="QWL374" s="18"/>
      <c r="QWM374" s="18"/>
      <c r="QWN374" s="18"/>
      <c r="QWO374" s="18"/>
      <c r="QWP374" s="18"/>
      <c r="QWQ374" s="18"/>
      <c r="QWR374" s="18"/>
      <c r="QWS374" s="18"/>
      <c r="QWT374" s="18"/>
      <c r="QWU374" s="18"/>
      <c r="QWV374" s="18"/>
      <c r="QWW374" s="18"/>
      <c r="QWX374" s="18"/>
      <c r="QWY374" s="18"/>
      <c r="QWZ374" s="18"/>
      <c r="QXA374" s="18"/>
      <c r="QXB374" s="18"/>
      <c r="QXC374" s="18"/>
      <c r="QXD374" s="18"/>
      <c r="QXE374" s="18"/>
      <c r="QXF374" s="18"/>
      <c r="QXG374" s="18"/>
      <c r="QXH374" s="18"/>
      <c r="QXI374" s="18"/>
      <c r="QXJ374" s="18"/>
      <c r="QXK374" s="18"/>
      <c r="QXL374" s="18"/>
      <c r="QXM374" s="18"/>
      <c r="QXN374" s="18"/>
      <c r="QXO374" s="18"/>
      <c r="QXP374" s="18"/>
      <c r="QXQ374" s="18"/>
      <c r="QXR374" s="18"/>
      <c r="QXS374" s="18"/>
      <c r="QXT374" s="18"/>
      <c r="QXU374" s="18"/>
      <c r="QXV374" s="18"/>
      <c r="QXW374" s="18"/>
      <c r="QXX374" s="18"/>
      <c r="QXY374" s="18"/>
      <c r="QXZ374" s="18"/>
      <c r="QYA374" s="18"/>
      <c r="QYB374" s="18"/>
      <c r="QYC374" s="18"/>
      <c r="QYD374" s="18"/>
      <c r="QYE374" s="18"/>
      <c r="QYF374" s="18"/>
      <c r="QYG374" s="18"/>
      <c r="QYH374" s="18"/>
      <c r="QYI374" s="18"/>
      <c r="QYJ374" s="18"/>
      <c r="QYK374" s="18"/>
      <c r="QYL374" s="18"/>
      <c r="QYM374" s="18"/>
      <c r="QYN374" s="18"/>
      <c r="QYO374" s="18"/>
      <c r="QYP374" s="18"/>
      <c r="QYQ374" s="18"/>
      <c r="QYR374" s="18"/>
      <c r="QYS374" s="18"/>
      <c r="QYT374" s="18"/>
      <c r="QYU374" s="18"/>
      <c r="QYV374" s="18"/>
      <c r="QYW374" s="18"/>
      <c r="QYX374" s="18"/>
      <c r="QYY374" s="18"/>
      <c r="QYZ374" s="18"/>
      <c r="QZA374" s="18"/>
      <c r="QZB374" s="18"/>
      <c r="QZC374" s="18"/>
      <c r="QZD374" s="18"/>
      <c r="QZE374" s="18"/>
      <c r="QZF374" s="18"/>
      <c r="QZG374" s="18"/>
      <c r="QZH374" s="18"/>
      <c r="QZI374" s="18"/>
      <c r="QZJ374" s="18"/>
      <c r="QZK374" s="18"/>
      <c r="QZL374" s="18"/>
      <c r="QZM374" s="18"/>
      <c r="QZN374" s="18"/>
      <c r="QZO374" s="18"/>
      <c r="QZP374" s="18"/>
      <c r="QZQ374" s="18"/>
      <c r="QZR374" s="18"/>
      <c r="QZS374" s="18"/>
      <c r="QZT374" s="18"/>
      <c r="QZU374" s="18"/>
      <c r="QZV374" s="18"/>
      <c r="QZW374" s="18"/>
      <c r="QZX374" s="18"/>
      <c r="QZY374" s="18"/>
      <c r="QZZ374" s="18"/>
      <c r="RAA374" s="18"/>
      <c r="RAB374" s="18"/>
      <c r="RAC374" s="18"/>
      <c r="RAD374" s="18"/>
      <c r="RAE374" s="18"/>
      <c r="RAF374" s="18"/>
      <c r="RAG374" s="18"/>
      <c r="RAH374" s="18"/>
      <c r="RAI374" s="18"/>
      <c r="RAJ374" s="18"/>
      <c r="RAK374" s="18"/>
      <c r="RAL374" s="18"/>
      <c r="RAM374" s="18"/>
      <c r="RAN374" s="18"/>
      <c r="RAO374" s="18"/>
      <c r="RAP374" s="18"/>
      <c r="RAQ374" s="18"/>
      <c r="RAR374" s="18"/>
      <c r="RAS374" s="18"/>
      <c r="RAT374" s="18"/>
      <c r="RAU374" s="18"/>
      <c r="RAV374" s="18"/>
      <c r="RAW374" s="18"/>
      <c r="RAX374" s="18"/>
      <c r="RAY374" s="18"/>
      <c r="RAZ374" s="18"/>
      <c r="RBA374" s="18"/>
      <c r="RBB374" s="18"/>
      <c r="RBC374" s="18"/>
      <c r="RBD374" s="18"/>
      <c r="RBE374" s="18"/>
      <c r="RBF374" s="18"/>
      <c r="RBG374" s="18"/>
      <c r="RBH374" s="18"/>
      <c r="RBI374" s="18"/>
      <c r="RBJ374" s="18"/>
      <c r="RBK374" s="18"/>
      <c r="RBL374" s="18"/>
      <c r="RBM374" s="18"/>
      <c r="RBN374" s="18"/>
      <c r="RBO374" s="18"/>
      <c r="RBP374" s="18"/>
      <c r="RBQ374" s="18"/>
      <c r="RBR374" s="18"/>
      <c r="RBS374" s="18"/>
      <c r="RBT374" s="18"/>
      <c r="RBU374" s="18"/>
      <c r="RBV374" s="18"/>
      <c r="RBW374" s="18"/>
      <c r="RBX374" s="18"/>
      <c r="RBY374" s="18"/>
      <c r="RBZ374" s="18"/>
      <c r="RCA374" s="18"/>
      <c r="RCB374" s="18"/>
      <c r="RCC374" s="18"/>
      <c r="RCD374" s="18"/>
      <c r="RCE374" s="18"/>
      <c r="RCF374" s="18"/>
      <c r="RCG374" s="18"/>
      <c r="RCH374" s="18"/>
      <c r="RCI374" s="18"/>
      <c r="RCJ374" s="18"/>
      <c r="RCK374" s="18"/>
      <c r="RCL374" s="18"/>
      <c r="RCM374" s="18"/>
      <c r="RCN374" s="18"/>
      <c r="RCO374" s="18"/>
      <c r="RCP374" s="18"/>
      <c r="RCQ374" s="18"/>
      <c r="RCR374" s="18"/>
      <c r="RCS374" s="18"/>
      <c r="RCT374" s="18"/>
      <c r="RCU374" s="18"/>
      <c r="RCV374" s="18"/>
      <c r="RCW374" s="18"/>
      <c r="RCX374" s="18"/>
      <c r="RCY374" s="18"/>
      <c r="RCZ374" s="18"/>
      <c r="RDA374" s="18"/>
      <c r="RDB374" s="18"/>
      <c r="RDC374" s="18"/>
      <c r="RDD374" s="18"/>
      <c r="RDE374" s="18"/>
      <c r="RDF374" s="18"/>
      <c r="RDG374" s="18"/>
      <c r="RDH374" s="18"/>
      <c r="RDI374" s="18"/>
      <c r="RDJ374" s="18"/>
      <c r="RDK374" s="18"/>
      <c r="RDL374" s="18"/>
      <c r="RDM374" s="18"/>
      <c r="RDN374" s="18"/>
      <c r="RDO374" s="18"/>
      <c r="RDP374" s="18"/>
      <c r="RDQ374" s="18"/>
      <c r="RDR374" s="18"/>
      <c r="RDS374" s="18"/>
      <c r="RDT374" s="18"/>
      <c r="RDU374" s="18"/>
      <c r="RDV374" s="18"/>
      <c r="RDW374" s="18"/>
      <c r="RDX374" s="18"/>
      <c r="RDY374" s="18"/>
      <c r="RDZ374" s="18"/>
      <c r="REA374" s="18"/>
      <c r="REB374" s="18"/>
      <c r="REC374" s="18"/>
      <c r="RED374" s="18"/>
      <c r="REE374" s="18"/>
      <c r="REF374" s="18"/>
      <c r="REG374" s="18"/>
      <c r="REH374" s="18"/>
      <c r="REI374" s="18"/>
      <c r="REJ374" s="18"/>
      <c r="REK374" s="18"/>
      <c r="REL374" s="18"/>
      <c r="REM374" s="18"/>
      <c r="REN374" s="18"/>
      <c r="REO374" s="18"/>
      <c r="REP374" s="18"/>
      <c r="REQ374" s="18"/>
      <c r="RER374" s="18"/>
      <c r="RES374" s="18"/>
      <c r="RET374" s="18"/>
      <c r="REU374" s="18"/>
      <c r="REV374" s="18"/>
      <c r="REW374" s="18"/>
      <c r="REX374" s="18"/>
      <c r="REY374" s="18"/>
      <c r="REZ374" s="18"/>
      <c r="RFA374" s="18"/>
      <c r="RFB374" s="18"/>
      <c r="RFC374" s="18"/>
      <c r="RFD374" s="18"/>
      <c r="RFE374" s="18"/>
      <c r="RFF374" s="18"/>
      <c r="RFG374" s="18"/>
      <c r="RFH374" s="18"/>
      <c r="RFI374" s="18"/>
      <c r="RFJ374" s="18"/>
      <c r="RFK374" s="18"/>
      <c r="RFL374" s="18"/>
      <c r="RFM374" s="18"/>
      <c r="RFN374" s="18"/>
      <c r="RFO374" s="18"/>
      <c r="RFP374" s="18"/>
      <c r="RFQ374" s="18"/>
      <c r="RFR374" s="18"/>
      <c r="RFS374" s="18"/>
      <c r="RFT374" s="18"/>
      <c r="RFU374" s="18"/>
      <c r="RFV374" s="18"/>
      <c r="RFW374" s="18"/>
      <c r="RFX374" s="18"/>
      <c r="RFY374" s="18"/>
      <c r="RFZ374" s="18"/>
      <c r="RGA374" s="18"/>
      <c r="RGB374" s="18"/>
      <c r="RGC374" s="18"/>
      <c r="RGD374" s="18"/>
      <c r="RGE374" s="18"/>
      <c r="RGF374" s="18"/>
      <c r="RGG374" s="18"/>
      <c r="RGH374" s="18"/>
      <c r="RGI374" s="18"/>
      <c r="RGJ374" s="18"/>
      <c r="RGK374" s="18"/>
      <c r="RGL374" s="18"/>
      <c r="RGM374" s="18"/>
      <c r="RGN374" s="18"/>
      <c r="RGO374" s="18"/>
      <c r="RGP374" s="18"/>
      <c r="RGQ374" s="18"/>
      <c r="RGR374" s="18"/>
      <c r="RGS374" s="18"/>
      <c r="RGT374" s="18"/>
      <c r="RGU374" s="18"/>
      <c r="RGV374" s="18"/>
      <c r="RGW374" s="18"/>
      <c r="RGX374" s="18"/>
      <c r="RGY374" s="18"/>
      <c r="RGZ374" s="18"/>
      <c r="RHA374" s="18"/>
      <c r="RHB374" s="18"/>
      <c r="RHC374" s="18"/>
      <c r="RHD374" s="18"/>
      <c r="RHE374" s="18"/>
      <c r="RHF374" s="18"/>
      <c r="RHG374" s="18"/>
      <c r="RHH374" s="18"/>
      <c r="RHI374" s="18"/>
      <c r="RHJ374" s="18"/>
      <c r="RHK374" s="18"/>
      <c r="RHL374" s="18"/>
      <c r="RHM374" s="18"/>
      <c r="RHN374" s="18"/>
      <c r="RHO374" s="18"/>
      <c r="RHP374" s="18"/>
      <c r="RHQ374" s="18"/>
      <c r="RHR374" s="18"/>
      <c r="RHS374" s="18"/>
      <c r="RHT374" s="18"/>
      <c r="RHU374" s="18"/>
      <c r="RHV374" s="18"/>
      <c r="RHW374" s="18"/>
      <c r="RHX374" s="18"/>
      <c r="RHY374" s="18"/>
      <c r="RHZ374" s="18"/>
      <c r="RIA374" s="18"/>
      <c r="RIB374" s="18"/>
      <c r="RIC374" s="18"/>
      <c r="RID374" s="18"/>
      <c r="RIE374" s="18"/>
      <c r="RIF374" s="18"/>
      <c r="RIG374" s="18"/>
      <c r="RIH374" s="18"/>
      <c r="RII374" s="18"/>
      <c r="RIJ374" s="18"/>
      <c r="RIK374" s="18"/>
      <c r="RIL374" s="18"/>
      <c r="RIM374" s="18"/>
      <c r="RIN374" s="18"/>
      <c r="RIO374" s="18"/>
      <c r="RIP374" s="18"/>
      <c r="RIQ374" s="18"/>
      <c r="RIR374" s="18"/>
      <c r="RIS374" s="18"/>
      <c r="RIT374" s="18"/>
      <c r="RIU374" s="18"/>
      <c r="RIV374" s="18"/>
      <c r="RIW374" s="18"/>
      <c r="RIX374" s="18"/>
      <c r="RIY374" s="18"/>
      <c r="RIZ374" s="18"/>
      <c r="RJA374" s="18"/>
      <c r="RJB374" s="18"/>
      <c r="RJC374" s="18"/>
      <c r="RJD374" s="18"/>
      <c r="RJE374" s="18"/>
      <c r="RJF374" s="18"/>
      <c r="RJG374" s="18"/>
      <c r="RJH374" s="18"/>
      <c r="RJI374" s="18"/>
      <c r="RJJ374" s="18"/>
      <c r="RJK374" s="18"/>
      <c r="RJL374" s="18"/>
      <c r="RJM374" s="18"/>
      <c r="RJN374" s="18"/>
      <c r="RJO374" s="18"/>
      <c r="RJP374" s="18"/>
      <c r="RJQ374" s="18"/>
      <c r="RJR374" s="18"/>
      <c r="RJS374" s="18"/>
      <c r="RJT374" s="18"/>
      <c r="RJU374" s="18"/>
      <c r="RJV374" s="18"/>
      <c r="RJW374" s="18"/>
      <c r="RJX374" s="18"/>
      <c r="RJY374" s="18"/>
      <c r="RJZ374" s="18"/>
      <c r="RKA374" s="18"/>
      <c r="RKB374" s="18"/>
      <c r="RKC374" s="18"/>
      <c r="RKD374" s="18"/>
      <c r="RKE374" s="18"/>
      <c r="RKF374" s="18"/>
      <c r="RKG374" s="18"/>
      <c r="RKH374" s="18"/>
      <c r="RKI374" s="18"/>
      <c r="RKJ374" s="18"/>
      <c r="RKK374" s="18"/>
      <c r="RKL374" s="18"/>
      <c r="RKM374" s="18"/>
      <c r="RKN374" s="18"/>
      <c r="RKO374" s="18"/>
      <c r="RKP374" s="18"/>
      <c r="RKQ374" s="18"/>
      <c r="RKR374" s="18"/>
      <c r="RKS374" s="18"/>
      <c r="RKT374" s="18"/>
      <c r="RKU374" s="18"/>
      <c r="RKV374" s="18"/>
      <c r="RKW374" s="18"/>
      <c r="RKX374" s="18"/>
      <c r="RKY374" s="18"/>
      <c r="RKZ374" s="18"/>
      <c r="RLA374" s="18"/>
      <c r="RLB374" s="18"/>
      <c r="RLC374" s="18"/>
      <c r="RLD374" s="18"/>
      <c r="RLE374" s="18"/>
      <c r="RLF374" s="18"/>
      <c r="RLG374" s="18"/>
      <c r="RLH374" s="18"/>
      <c r="RLI374" s="18"/>
      <c r="RLJ374" s="18"/>
      <c r="RLK374" s="18"/>
      <c r="RLL374" s="18"/>
      <c r="RLM374" s="18"/>
      <c r="RLN374" s="18"/>
      <c r="RLO374" s="18"/>
      <c r="RLP374" s="18"/>
      <c r="RLQ374" s="18"/>
      <c r="RLR374" s="18"/>
      <c r="RLS374" s="18"/>
      <c r="RLT374" s="18"/>
      <c r="RLU374" s="18"/>
      <c r="RLV374" s="18"/>
      <c r="RLW374" s="18"/>
      <c r="RLX374" s="18"/>
      <c r="RLY374" s="18"/>
      <c r="RLZ374" s="18"/>
      <c r="RMA374" s="18"/>
      <c r="RMB374" s="18"/>
      <c r="RMC374" s="18"/>
      <c r="RMD374" s="18"/>
      <c r="RME374" s="18"/>
      <c r="RMF374" s="18"/>
      <c r="RMG374" s="18"/>
      <c r="RMH374" s="18"/>
      <c r="RMI374" s="18"/>
      <c r="RMJ374" s="18"/>
      <c r="RMK374" s="18"/>
      <c r="RML374" s="18"/>
      <c r="RMM374" s="18"/>
      <c r="RMN374" s="18"/>
      <c r="RMO374" s="18"/>
      <c r="RMP374" s="18"/>
      <c r="RMQ374" s="18"/>
      <c r="RMR374" s="18"/>
      <c r="RMS374" s="18"/>
      <c r="RMT374" s="18"/>
      <c r="RMU374" s="18"/>
      <c r="RMV374" s="18"/>
      <c r="RMW374" s="18"/>
      <c r="RMX374" s="18"/>
      <c r="RMY374" s="18"/>
      <c r="RMZ374" s="18"/>
      <c r="RNA374" s="18"/>
      <c r="RNB374" s="18"/>
      <c r="RNC374" s="18"/>
      <c r="RND374" s="18"/>
      <c r="RNE374" s="18"/>
      <c r="RNF374" s="18"/>
      <c r="RNG374" s="18"/>
      <c r="RNH374" s="18"/>
      <c r="RNI374" s="18"/>
      <c r="RNJ374" s="18"/>
      <c r="RNK374" s="18"/>
      <c r="RNL374" s="18"/>
      <c r="RNM374" s="18"/>
      <c r="RNN374" s="18"/>
      <c r="RNO374" s="18"/>
      <c r="RNP374" s="18"/>
      <c r="RNQ374" s="18"/>
      <c r="RNR374" s="18"/>
      <c r="RNS374" s="18"/>
      <c r="RNT374" s="18"/>
      <c r="RNU374" s="18"/>
      <c r="RNV374" s="18"/>
      <c r="RNW374" s="18"/>
      <c r="RNX374" s="18"/>
      <c r="RNY374" s="18"/>
      <c r="RNZ374" s="18"/>
      <c r="ROA374" s="18"/>
      <c r="ROB374" s="18"/>
      <c r="ROC374" s="18"/>
      <c r="ROD374" s="18"/>
      <c r="ROE374" s="18"/>
      <c r="ROF374" s="18"/>
      <c r="ROG374" s="18"/>
      <c r="ROH374" s="18"/>
      <c r="ROI374" s="18"/>
      <c r="ROJ374" s="18"/>
      <c r="ROK374" s="18"/>
      <c r="ROL374" s="18"/>
      <c r="ROM374" s="18"/>
      <c r="RON374" s="18"/>
      <c r="ROO374" s="18"/>
      <c r="ROP374" s="18"/>
      <c r="ROQ374" s="18"/>
      <c r="ROR374" s="18"/>
      <c r="ROS374" s="18"/>
      <c r="ROT374" s="18"/>
      <c r="ROU374" s="18"/>
      <c r="ROV374" s="18"/>
      <c r="ROW374" s="18"/>
      <c r="ROX374" s="18"/>
      <c r="ROY374" s="18"/>
      <c r="ROZ374" s="18"/>
      <c r="RPA374" s="18"/>
      <c r="RPB374" s="18"/>
      <c r="RPC374" s="18"/>
      <c r="RPD374" s="18"/>
      <c r="RPE374" s="18"/>
      <c r="RPF374" s="18"/>
      <c r="RPG374" s="18"/>
      <c r="RPH374" s="18"/>
      <c r="RPI374" s="18"/>
      <c r="RPJ374" s="18"/>
      <c r="RPK374" s="18"/>
      <c r="RPL374" s="18"/>
      <c r="RPM374" s="18"/>
      <c r="RPN374" s="18"/>
      <c r="RPO374" s="18"/>
      <c r="RPP374" s="18"/>
      <c r="RPQ374" s="18"/>
      <c r="RPR374" s="18"/>
      <c r="RPS374" s="18"/>
      <c r="RPT374" s="18"/>
      <c r="RPU374" s="18"/>
      <c r="RPV374" s="18"/>
      <c r="RPW374" s="18"/>
      <c r="RPX374" s="18"/>
      <c r="RPY374" s="18"/>
      <c r="RPZ374" s="18"/>
      <c r="RQA374" s="18"/>
      <c r="RQB374" s="18"/>
      <c r="RQC374" s="18"/>
      <c r="RQD374" s="18"/>
      <c r="RQE374" s="18"/>
      <c r="RQF374" s="18"/>
      <c r="RQG374" s="18"/>
      <c r="RQH374" s="18"/>
      <c r="RQI374" s="18"/>
      <c r="RQJ374" s="18"/>
      <c r="RQK374" s="18"/>
      <c r="RQL374" s="18"/>
      <c r="RQM374" s="18"/>
      <c r="RQN374" s="18"/>
      <c r="RQO374" s="18"/>
      <c r="RQP374" s="18"/>
      <c r="RQQ374" s="18"/>
      <c r="RQR374" s="18"/>
      <c r="RQS374" s="18"/>
      <c r="RQT374" s="18"/>
      <c r="RQU374" s="18"/>
      <c r="RQV374" s="18"/>
      <c r="RQW374" s="18"/>
      <c r="RQX374" s="18"/>
      <c r="RQY374" s="18"/>
      <c r="RQZ374" s="18"/>
      <c r="RRA374" s="18"/>
      <c r="RRB374" s="18"/>
      <c r="RRC374" s="18"/>
      <c r="RRD374" s="18"/>
      <c r="RRE374" s="18"/>
      <c r="RRF374" s="18"/>
      <c r="RRG374" s="18"/>
      <c r="RRH374" s="18"/>
      <c r="RRI374" s="18"/>
      <c r="RRJ374" s="18"/>
      <c r="RRK374" s="18"/>
      <c r="RRL374" s="18"/>
      <c r="RRM374" s="18"/>
      <c r="RRN374" s="18"/>
      <c r="RRO374" s="18"/>
      <c r="RRP374" s="18"/>
      <c r="RRQ374" s="18"/>
      <c r="RRR374" s="18"/>
      <c r="RRS374" s="18"/>
      <c r="RRT374" s="18"/>
      <c r="RRU374" s="18"/>
      <c r="RRV374" s="18"/>
      <c r="RRW374" s="18"/>
      <c r="RRX374" s="18"/>
      <c r="RRY374" s="18"/>
      <c r="RRZ374" s="18"/>
      <c r="RSA374" s="18"/>
      <c r="RSB374" s="18"/>
      <c r="RSC374" s="18"/>
      <c r="RSD374" s="18"/>
      <c r="RSE374" s="18"/>
      <c r="RSF374" s="18"/>
      <c r="RSG374" s="18"/>
      <c r="RSH374" s="18"/>
      <c r="RSI374" s="18"/>
      <c r="RSJ374" s="18"/>
      <c r="RSK374" s="18"/>
      <c r="RSL374" s="18"/>
      <c r="RSM374" s="18"/>
      <c r="RSN374" s="18"/>
      <c r="RSO374" s="18"/>
      <c r="RSP374" s="18"/>
      <c r="RSQ374" s="18"/>
      <c r="RSR374" s="18"/>
      <c r="RSS374" s="18"/>
      <c r="RST374" s="18"/>
      <c r="RSU374" s="18"/>
      <c r="RSV374" s="18"/>
      <c r="RSW374" s="18"/>
      <c r="RSX374" s="18"/>
      <c r="RSY374" s="18"/>
      <c r="RSZ374" s="18"/>
      <c r="RTA374" s="18"/>
      <c r="RTB374" s="18"/>
      <c r="RTC374" s="18"/>
      <c r="RTD374" s="18"/>
      <c r="RTE374" s="18"/>
      <c r="RTF374" s="18"/>
      <c r="RTG374" s="18"/>
      <c r="RTH374" s="18"/>
      <c r="RTI374" s="18"/>
      <c r="RTJ374" s="18"/>
      <c r="RTK374" s="18"/>
      <c r="RTL374" s="18"/>
      <c r="RTM374" s="18"/>
      <c r="RTN374" s="18"/>
      <c r="RTO374" s="18"/>
      <c r="RTP374" s="18"/>
      <c r="RTQ374" s="18"/>
      <c r="RTR374" s="18"/>
      <c r="RTS374" s="18"/>
      <c r="RTT374" s="18"/>
      <c r="RTU374" s="18"/>
      <c r="RTV374" s="18"/>
      <c r="RTW374" s="18"/>
      <c r="RTX374" s="18"/>
      <c r="RTY374" s="18"/>
      <c r="RTZ374" s="18"/>
      <c r="RUA374" s="18"/>
      <c r="RUB374" s="18"/>
      <c r="RUC374" s="18"/>
      <c r="RUD374" s="18"/>
      <c r="RUE374" s="18"/>
      <c r="RUF374" s="18"/>
      <c r="RUG374" s="18"/>
      <c r="RUH374" s="18"/>
      <c r="RUI374" s="18"/>
      <c r="RUJ374" s="18"/>
      <c r="RUK374" s="18"/>
      <c r="RUL374" s="18"/>
      <c r="RUM374" s="18"/>
      <c r="RUN374" s="18"/>
      <c r="RUO374" s="18"/>
      <c r="RUP374" s="18"/>
      <c r="RUQ374" s="18"/>
      <c r="RUR374" s="18"/>
      <c r="RUS374" s="18"/>
      <c r="RUT374" s="18"/>
      <c r="RUU374" s="18"/>
      <c r="RUV374" s="18"/>
      <c r="RUW374" s="18"/>
      <c r="RUX374" s="18"/>
      <c r="RUY374" s="18"/>
      <c r="RUZ374" s="18"/>
      <c r="RVA374" s="18"/>
      <c r="RVB374" s="18"/>
      <c r="RVC374" s="18"/>
      <c r="RVD374" s="18"/>
      <c r="RVE374" s="18"/>
      <c r="RVF374" s="18"/>
      <c r="RVG374" s="18"/>
      <c r="RVH374" s="18"/>
      <c r="RVI374" s="18"/>
      <c r="RVJ374" s="18"/>
      <c r="RVK374" s="18"/>
      <c r="RVL374" s="18"/>
      <c r="RVM374" s="18"/>
      <c r="RVN374" s="18"/>
      <c r="RVO374" s="18"/>
      <c r="RVP374" s="18"/>
      <c r="RVQ374" s="18"/>
      <c r="RVR374" s="18"/>
      <c r="RVS374" s="18"/>
      <c r="RVT374" s="18"/>
      <c r="RVU374" s="18"/>
      <c r="RVV374" s="18"/>
      <c r="RVW374" s="18"/>
      <c r="RVX374" s="18"/>
      <c r="RVY374" s="18"/>
      <c r="RVZ374" s="18"/>
      <c r="RWA374" s="18"/>
      <c r="RWB374" s="18"/>
      <c r="RWC374" s="18"/>
      <c r="RWD374" s="18"/>
      <c r="RWE374" s="18"/>
      <c r="RWF374" s="18"/>
      <c r="RWG374" s="18"/>
      <c r="RWH374" s="18"/>
      <c r="RWI374" s="18"/>
      <c r="RWJ374" s="18"/>
      <c r="RWK374" s="18"/>
      <c r="RWL374" s="18"/>
      <c r="RWM374" s="18"/>
      <c r="RWN374" s="18"/>
      <c r="RWO374" s="18"/>
      <c r="RWP374" s="18"/>
      <c r="RWQ374" s="18"/>
      <c r="RWR374" s="18"/>
      <c r="RWS374" s="18"/>
      <c r="RWT374" s="18"/>
      <c r="RWU374" s="18"/>
      <c r="RWV374" s="18"/>
      <c r="RWW374" s="18"/>
      <c r="RWX374" s="18"/>
      <c r="RWY374" s="18"/>
      <c r="RWZ374" s="18"/>
      <c r="RXA374" s="18"/>
      <c r="RXB374" s="18"/>
      <c r="RXC374" s="18"/>
      <c r="RXD374" s="18"/>
      <c r="RXE374" s="18"/>
      <c r="RXF374" s="18"/>
      <c r="RXG374" s="18"/>
      <c r="RXH374" s="18"/>
      <c r="RXI374" s="18"/>
      <c r="RXJ374" s="18"/>
      <c r="RXK374" s="18"/>
      <c r="RXL374" s="18"/>
      <c r="RXM374" s="18"/>
      <c r="RXN374" s="18"/>
      <c r="RXO374" s="18"/>
      <c r="RXP374" s="18"/>
      <c r="RXQ374" s="18"/>
      <c r="RXR374" s="18"/>
      <c r="RXS374" s="18"/>
      <c r="RXT374" s="18"/>
      <c r="RXU374" s="18"/>
      <c r="RXV374" s="18"/>
      <c r="RXW374" s="18"/>
      <c r="RXX374" s="18"/>
      <c r="RXY374" s="18"/>
      <c r="RXZ374" s="18"/>
      <c r="RYA374" s="18"/>
      <c r="RYB374" s="18"/>
      <c r="RYC374" s="18"/>
      <c r="RYD374" s="18"/>
      <c r="RYE374" s="18"/>
      <c r="RYF374" s="18"/>
      <c r="RYG374" s="18"/>
      <c r="RYH374" s="18"/>
      <c r="RYI374" s="18"/>
      <c r="RYJ374" s="18"/>
      <c r="RYK374" s="18"/>
      <c r="RYL374" s="18"/>
      <c r="RYM374" s="18"/>
      <c r="RYN374" s="18"/>
      <c r="RYO374" s="18"/>
      <c r="RYP374" s="18"/>
      <c r="RYQ374" s="18"/>
      <c r="RYR374" s="18"/>
      <c r="RYS374" s="18"/>
      <c r="RYT374" s="18"/>
      <c r="RYU374" s="18"/>
      <c r="RYV374" s="18"/>
      <c r="RYW374" s="18"/>
      <c r="RYX374" s="18"/>
      <c r="RYY374" s="18"/>
      <c r="RYZ374" s="18"/>
      <c r="RZA374" s="18"/>
      <c r="RZB374" s="18"/>
      <c r="RZC374" s="18"/>
      <c r="RZD374" s="18"/>
      <c r="RZE374" s="18"/>
      <c r="RZF374" s="18"/>
      <c r="RZG374" s="18"/>
      <c r="RZH374" s="18"/>
      <c r="RZI374" s="18"/>
      <c r="RZJ374" s="18"/>
      <c r="RZK374" s="18"/>
      <c r="RZL374" s="18"/>
      <c r="RZM374" s="18"/>
      <c r="RZN374" s="18"/>
      <c r="RZO374" s="18"/>
      <c r="RZP374" s="18"/>
      <c r="RZQ374" s="18"/>
      <c r="RZR374" s="18"/>
      <c r="RZS374" s="18"/>
      <c r="RZT374" s="18"/>
      <c r="RZU374" s="18"/>
      <c r="RZV374" s="18"/>
      <c r="RZW374" s="18"/>
      <c r="RZX374" s="18"/>
      <c r="RZY374" s="18"/>
      <c r="RZZ374" s="18"/>
      <c r="SAA374" s="18"/>
      <c r="SAB374" s="18"/>
      <c r="SAC374" s="18"/>
      <c r="SAD374" s="18"/>
      <c r="SAE374" s="18"/>
      <c r="SAF374" s="18"/>
      <c r="SAG374" s="18"/>
      <c r="SAH374" s="18"/>
      <c r="SAI374" s="18"/>
      <c r="SAJ374" s="18"/>
      <c r="SAK374" s="18"/>
      <c r="SAL374" s="18"/>
      <c r="SAM374" s="18"/>
      <c r="SAN374" s="18"/>
      <c r="SAO374" s="18"/>
      <c r="SAP374" s="18"/>
      <c r="SAQ374" s="18"/>
      <c r="SAR374" s="18"/>
      <c r="SAS374" s="18"/>
      <c r="SAT374" s="18"/>
      <c r="SAU374" s="18"/>
      <c r="SAV374" s="18"/>
      <c r="SAW374" s="18"/>
      <c r="SAX374" s="18"/>
      <c r="SAY374" s="18"/>
      <c r="SAZ374" s="18"/>
      <c r="SBA374" s="18"/>
      <c r="SBB374" s="18"/>
      <c r="SBC374" s="18"/>
      <c r="SBD374" s="18"/>
      <c r="SBE374" s="18"/>
      <c r="SBF374" s="18"/>
      <c r="SBG374" s="18"/>
      <c r="SBH374" s="18"/>
      <c r="SBI374" s="18"/>
      <c r="SBJ374" s="18"/>
      <c r="SBK374" s="18"/>
      <c r="SBL374" s="18"/>
      <c r="SBM374" s="18"/>
      <c r="SBN374" s="18"/>
      <c r="SBO374" s="18"/>
      <c r="SBP374" s="18"/>
      <c r="SBQ374" s="18"/>
      <c r="SBR374" s="18"/>
      <c r="SBS374" s="18"/>
      <c r="SBT374" s="18"/>
      <c r="SBU374" s="18"/>
      <c r="SBV374" s="18"/>
      <c r="SBW374" s="18"/>
      <c r="SBX374" s="18"/>
      <c r="SBY374" s="18"/>
      <c r="SBZ374" s="18"/>
      <c r="SCA374" s="18"/>
      <c r="SCB374" s="18"/>
      <c r="SCC374" s="18"/>
      <c r="SCD374" s="18"/>
      <c r="SCE374" s="18"/>
      <c r="SCF374" s="18"/>
      <c r="SCG374" s="18"/>
      <c r="SCH374" s="18"/>
      <c r="SCI374" s="18"/>
      <c r="SCJ374" s="18"/>
      <c r="SCK374" s="18"/>
      <c r="SCL374" s="18"/>
      <c r="SCM374" s="18"/>
      <c r="SCN374" s="18"/>
      <c r="SCO374" s="18"/>
      <c r="SCP374" s="18"/>
      <c r="SCQ374" s="18"/>
      <c r="SCR374" s="18"/>
      <c r="SCS374" s="18"/>
      <c r="SCT374" s="18"/>
      <c r="SCU374" s="18"/>
      <c r="SCV374" s="18"/>
      <c r="SCW374" s="18"/>
      <c r="SCX374" s="18"/>
      <c r="SCY374" s="18"/>
      <c r="SCZ374" s="18"/>
      <c r="SDA374" s="18"/>
      <c r="SDB374" s="18"/>
      <c r="SDC374" s="18"/>
      <c r="SDD374" s="18"/>
      <c r="SDE374" s="18"/>
      <c r="SDF374" s="18"/>
      <c r="SDG374" s="18"/>
      <c r="SDH374" s="18"/>
      <c r="SDI374" s="18"/>
      <c r="SDJ374" s="18"/>
      <c r="SDK374" s="18"/>
      <c r="SDL374" s="18"/>
      <c r="SDM374" s="18"/>
      <c r="SDN374" s="18"/>
      <c r="SDO374" s="18"/>
      <c r="SDP374" s="18"/>
      <c r="SDQ374" s="18"/>
      <c r="SDR374" s="18"/>
      <c r="SDS374" s="18"/>
      <c r="SDT374" s="18"/>
      <c r="SDU374" s="18"/>
      <c r="SDV374" s="18"/>
      <c r="SDW374" s="18"/>
      <c r="SDX374" s="18"/>
      <c r="SDY374" s="18"/>
      <c r="SDZ374" s="18"/>
      <c r="SEA374" s="18"/>
      <c r="SEB374" s="18"/>
      <c r="SEC374" s="18"/>
      <c r="SED374" s="18"/>
      <c r="SEE374" s="18"/>
      <c r="SEF374" s="18"/>
      <c r="SEG374" s="18"/>
      <c r="SEH374" s="18"/>
      <c r="SEI374" s="18"/>
      <c r="SEJ374" s="18"/>
      <c r="SEK374" s="18"/>
      <c r="SEL374" s="18"/>
      <c r="SEM374" s="18"/>
      <c r="SEN374" s="18"/>
      <c r="SEO374" s="18"/>
      <c r="SEP374" s="18"/>
      <c r="SEQ374" s="18"/>
      <c r="SER374" s="18"/>
      <c r="SES374" s="18"/>
      <c r="SET374" s="18"/>
      <c r="SEU374" s="18"/>
      <c r="SEV374" s="18"/>
      <c r="SEW374" s="18"/>
      <c r="SEX374" s="18"/>
      <c r="SEY374" s="18"/>
      <c r="SEZ374" s="18"/>
      <c r="SFA374" s="18"/>
      <c r="SFB374" s="18"/>
      <c r="SFC374" s="18"/>
      <c r="SFD374" s="18"/>
      <c r="SFE374" s="18"/>
      <c r="SFF374" s="18"/>
      <c r="SFG374" s="18"/>
      <c r="SFH374" s="18"/>
      <c r="SFI374" s="18"/>
      <c r="SFJ374" s="18"/>
      <c r="SFK374" s="18"/>
      <c r="SFL374" s="18"/>
      <c r="SFM374" s="18"/>
      <c r="SFN374" s="18"/>
      <c r="SFO374" s="18"/>
      <c r="SFP374" s="18"/>
      <c r="SFQ374" s="18"/>
      <c r="SFR374" s="18"/>
      <c r="SFS374" s="18"/>
      <c r="SFT374" s="18"/>
      <c r="SFU374" s="18"/>
      <c r="SFV374" s="18"/>
      <c r="SFW374" s="18"/>
      <c r="SFX374" s="18"/>
      <c r="SFY374" s="18"/>
      <c r="SFZ374" s="18"/>
      <c r="SGA374" s="18"/>
      <c r="SGB374" s="18"/>
      <c r="SGC374" s="18"/>
      <c r="SGD374" s="18"/>
      <c r="SGE374" s="18"/>
      <c r="SGF374" s="18"/>
      <c r="SGG374" s="18"/>
      <c r="SGH374" s="18"/>
      <c r="SGI374" s="18"/>
      <c r="SGJ374" s="18"/>
      <c r="SGK374" s="18"/>
      <c r="SGL374" s="18"/>
      <c r="SGM374" s="18"/>
      <c r="SGN374" s="18"/>
      <c r="SGO374" s="18"/>
      <c r="SGP374" s="18"/>
      <c r="SGQ374" s="18"/>
      <c r="SGR374" s="18"/>
      <c r="SGS374" s="18"/>
      <c r="SGT374" s="18"/>
      <c r="SGU374" s="18"/>
      <c r="SGV374" s="18"/>
      <c r="SGW374" s="18"/>
      <c r="SGX374" s="18"/>
      <c r="SGY374" s="18"/>
      <c r="SGZ374" s="18"/>
      <c r="SHA374" s="18"/>
      <c r="SHB374" s="18"/>
      <c r="SHC374" s="18"/>
      <c r="SHD374" s="18"/>
      <c r="SHE374" s="18"/>
      <c r="SHF374" s="18"/>
      <c r="SHG374" s="18"/>
      <c r="SHH374" s="18"/>
      <c r="SHI374" s="18"/>
      <c r="SHJ374" s="18"/>
      <c r="SHK374" s="18"/>
      <c r="SHL374" s="18"/>
      <c r="SHM374" s="18"/>
      <c r="SHN374" s="18"/>
      <c r="SHO374" s="18"/>
      <c r="SHP374" s="18"/>
      <c r="SHQ374" s="18"/>
      <c r="SHR374" s="18"/>
      <c r="SHS374" s="18"/>
      <c r="SHT374" s="18"/>
      <c r="SHU374" s="18"/>
      <c r="SHV374" s="18"/>
      <c r="SHW374" s="18"/>
      <c r="SHX374" s="18"/>
      <c r="SHY374" s="18"/>
      <c r="SHZ374" s="18"/>
      <c r="SIA374" s="18"/>
      <c r="SIB374" s="18"/>
      <c r="SIC374" s="18"/>
      <c r="SID374" s="18"/>
      <c r="SIE374" s="18"/>
      <c r="SIF374" s="18"/>
      <c r="SIG374" s="18"/>
      <c r="SIH374" s="18"/>
      <c r="SII374" s="18"/>
      <c r="SIJ374" s="18"/>
      <c r="SIK374" s="18"/>
      <c r="SIL374" s="18"/>
      <c r="SIM374" s="18"/>
      <c r="SIN374" s="18"/>
      <c r="SIO374" s="18"/>
      <c r="SIP374" s="18"/>
      <c r="SIQ374" s="18"/>
      <c r="SIR374" s="18"/>
      <c r="SIS374" s="18"/>
      <c r="SIT374" s="18"/>
      <c r="SIU374" s="18"/>
      <c r="SIV374" s="18"/>
      <c r="SIW374" s="18"/>
      <c r="SIX374" s="18"/>
      <c r="SIY374" s="18"/>
      <c r="SIZ374" s="18"/>
      <c r="SJA374" s="18"/>
      <c r="SJB374" s="18"/>
      <c r="SJC374" s="18"/>
      <c r="SJD374" s="18"/>
      <c r="SJE374" s="18"/>
      <c r="SJF374" s="18"/>
      <c r="SJG374" s="18"/>
      <c r="SJH374" s="18"/>
      <c r="SJI374" s="18"/>
      <c r="SJJ374" s="18"/>
      <c r="SJK374" s="18"/>
      <c r="SJL374" s="18"/>
      <c r="SJM374" s="18"/>
      <c r="SJN374" s="18"/>
      <c r="SJO374" s="18"/>
      <c r="SJP374" s="18"/>
      <c r="SJQ374" s="18"/>
      <c r="SJR374" s="18"/>
      <c r="SJS374" s="18"/>
      <c r="SJT374" s="18"/>
      <c r="SJU374" s="18"/>
      <c r="SJV374" s="18"/>
      <c r="SJW374" s="18"/>
      <c r="SJX374" s="18"/>
      <c r="SJY374" s="18"/>
      <c r="SJZ374" s="18"/>
      <c r="SKA374" s="18"/>
      <c r="SKB374" s="18"/>
      <c r="SKC374" s="18"/>
      <c r="SKD374" s="18"/>
      <c r="SKE374" s="18"/>
      <c r="SKF374" s="18"/>
      <c r="SKG374" s="18"/>
      <c r="SKH374" s="18"/>
      <c r="SKI374" s="18"/>
      <c r="SKJ374" s="18"/>
      <c r="SKK374" s="18"/>
      <c r="SKL374" s="18"/>
      <c r="SKM374" s="18"/>
      <c r="SKN374" s="18"/>
      <c r="SKO374" s="18"/>
      <c r="SKP374" s="18"/>
      <c r="SKQ374" s="18"/>
      <c r="SKR374" s="18"/>
      <c r="SKS374" s="18"/>
      <c r="SKT374" s="18"/>
      <c r="SKU374" s="18"/>
      <c r="SKV374" s="18"/>
      <c r="SKW374" s="18"/>
      <c r="SKX374" s="18"/>
      <c r="SKY374" s="18"/>
      <c r="SKZ374" s="18"/>
      <c r="SLA374" s="18"/>
      <c r="SLB374" s="18"/>
      <c r="SLC374" s="18"/>
      <c r="SLD374" s="18"/>
      <c r="SLE374" s="18"/>
      <c r="SLF374" s="18"/>
      <c r="SLG374" s="18"/>
      <c r="SLH374" s="18"/>
      <c r="SLI374" s="18"/>
      <c r="SLJ374" s="18"/>
      <c r="SLK374" s="18"/>
      <c r="SLL374" s="18"/>
      <c r="SLM374" s="18"/>
      <c r="SLN374" s="18"/>
      <c r="SLO374" s="18"/>
      <c r="SLP374" s="18"/>
      <c r="SLQ374" s="18"/>
      <c r="SLR374" s="18"/>
      <c r="SLS374" s="18"/>
      <c r="SLT374" s="18"/>
      <c r="SLU374" s="18"/>
      <c r="SLV374" s="18"/>
      <c r="SLW374" s="18"/>
      <c r="SLX374" s="18"/>
      <c r="SLY374" s="18"/>
      <c r="SLZ374" s="18"/>
      <c r="SMA374" s="18"/>
      <c r="SMB374" s="18"/>
      <c r="SMC374" s="18"/>
      <c r="SMD374" s="18"/>
      <c r="SME374" s="18"/>
      <c r="SMF374" s="18"/>
      <c r="SMG374" s="18"/>
      <c r="SMH374" s="18"/>
      <c r="SMI374" s="18"/>
      <c r="SMJ374" s="18"/>
      <c r="SMK374" s="18"/>
      <c r="SML374" s="18"/>
      <c r="SMM374" s="18"/>
      <c r="SMN374" s="18"/>
      <c r="SMO374" s="18"/>
      <c r="SMP374" s="18"/>
      <c r="SMQ374" s="18"/>
      <c r="SMR374" s="18"/>
      <c r="SMS374" s="18"/>
      <c r="SMT374" s="18"/>
      <c r="SMU374" s="18"/>
      <c r="SMV374" s="18"/>
      <c r="SMW374" s="18"/>
      <c r="SMX374" s="18"/>
      <c r="SMY374" s="18"/>
      <c r="SMZ374" s="18"/>
      <c r="SNA374" s="18"/>
      <c r="SNB374" s="18"/>
      <c r="SNC374" s="18"/>
      <c r="SND374" s="18"/>
      <c r="SNE374" s="18"/>
      <c r="SNF374" s="18"/>
      <c r="SNG374" s="18"/>
      <c r="SNH374" s="18"/>
      <c r="SNI374" s="18"/>
      <c r="SNJ374" s="18"/>
      <c r="SNK374" s="18"/>
      <c r="SNL374" s="18"/>
      <c r="SNM374" s="18"/>
      <c r="SNN374" s="18"/>
      <c r="SNO374" s="18"/>
      <c r="SNP374" s="18"/>
      <c r="SNQ374" s="18"/>
      <c r="SNR374" s="18"/>
      <c r="SNS374" s="18"/>
      <c r="SNT374" s="18"/>
      <c r="SNU374" s="18"/>
      <c r="SNV374" s="18"/>
      <c r="SNW374" s="18"/>
      <c r="SNX374" s="18"/>
      <c r="SNY374" s="18"/>
      <c r="SNZ374" s="18"/>
      <c r="SOA374" s="18"/>
      <c r="SOB374" s="18"/>
      <c r="SOC374" s="18"/>
      <c r="SOD374" s="18"/>
      <c r="SOE374" s="18"/>
      <c r="SOF374" s="18"/>
      <c r="SOG374" s="18"/>
      <c r="SOH374" s="18"/>
      <c r="SOI374" s="18"/>
      <c r="SOJ374" s="18"/>
      <c r="SOK374" s="18"/>
      <c r="SOL374" s="18"/>
      <c r="SOM374" s="18"/>
      <c r="SON374" s="18"/>
      <c r="SOO374" s="18"/>
      <c r="SOP374" s="18"/>
      <c r="SOQ374" s="18"/>
      <c r="SOR374" s="18"/>
      <c r="SOS374" s="18"/>
      <c r="SOT374" s="18"/>
      <c r="SOU374" s="18"/>
      <c r="SOV374" s="18"/>
      <c r="SOW374" s="18"/>
      <c r="SOX374" s="18"/>
      <c r="SOY374" s="18"/>
      <c r="SOZ374" s="18"/>
      <c r="SPA374" s="18"/>
      <c r="SPB374" s="18"/>
      <c r="SPC374" s="18"/>
      <c r="SPD374" s="18"/>
      <c r="SPE374" s="18"/>
      <c r="SPF374" s="18"/>
      <c r="SPG374" s="18"/>
      <c r="SPH374" s="18"/>
      <c r="SPI374" s="18"/>
      <c r="SPJ374" s="18"/>
      <c r="SPK374" s="18"/>
      <c r="SPL374" s="18"/>
      <c r="SPM374" s="18"/>
      <c r="SPN374" s="18"/>
      <c r="SPO374" s="18"/>
      <c r="SPP374" s="18"/>
      <c r="SPQ374" s="18"/>
      <c r="SPR374" s="18"/>
      <c r="SPS374" s="18"/>
      <c r="SPT374" s="18"/>
      <c r="SPU374" s="18"/>
      <c r="SPV374" s="18"/>
      <c r="SPW374" s="18"/>
      <c r="SPX374" s="18"/>
      <c r="SPY374" s="18"/>
      <c r="SPZ374" s="18"/>
      <c r="SQA374" s="18"/>
      <c r="SQB374" s="18"/>
      <c r="SQC374" s="18"/>
      <c r="SQD374" s="18"/>
      <c r="SQE374" s="18"/>
      <c r="SQF374" s="18"/>
      <c r="SQG374" s="18"/>
      <c r="SQH374" s="18"/>
      <c r="SQI374" s="18"/>
      <c r="SQJ374" s="18"/>
      <c r="SQK374" s="18"/>
      <c r="SQL374" s="18"/>
      <c r="SQM374" s="18"/>
      <c r="SQN374" s="18"/>
      <c r="SQO374" s="18"/>
      <c r="SQP374" s="18"/>
      <c r="SQQ374" s="18"/>
      <c r="SQR374" s="18"/>
      <c r="SQS374" s="18"/>
      <c r="SQT374" s="18"/>
      <c r="SQU374" s="18"/>
      <c r="SQV374" s="18"/>
      <c r="SQW374" s="18"/>
      <c r="SQX374" s="18"/>
      <c r="SQY374" s="18"/>
      <c r="SQZ374" s="18"/>
      <c r="SRA374" s="18"/>
      <c r="SRB374" s="18"/>
      <c r="SRC374" s="18"/>
      <c r="SRD374" s="18"/>
      <c r="SRE374" s="18"/>
      <c r="SRF374" s="18"/>
      <c r="SRG374" s="18"/>
      <c r="SRH374" s="18"/>
      <c r="SRI374" s="18"/>
      <c r="SRJ374" s="18"/>
      <c r="SRK374" s="18"/>
      <c r="SRL374" s="18"/>
      <c r="SRM374" s="18"/>
      <c r="SRN374" s="18"/>
      <c r="SRO374" s="18"/>
      <c r="SRP374" s="18"/>
      <c r="SRQ374" s="18"/>
      <c r="SRR374" s="18"/>
      <c r="SRS374" s="18"/>
      <c r="SRT374" s="18"/>
      <c r="SRU374" s="18"/>
      <c r="SRV374" s="18"/>
      <c r="SRW374" s="18"/>
      <c r="SRX374" s="18"/>
      <c r="SRY374" s="18"/>
      <c r="SRZ374" s="18"/>
      <c r="SSA374" s="18"/>
      <c r="SSB374" s="18"/>
      <c r="SSC374" s="18"/>
      <c r="SSD374" s="18"/>
      <c r="SSE374" s="18"/>
      <c r="SSF374" s="18"/>
      <c r="SSG374" s="18"/>
      <c r="SSH374" s="18"/>
      <c r="SSI374" s="18"/>
      <c r="SSJ374" s="18"/>
      <c r="SSK374" s="18"/>
      <c r="SSL374" s="18"/>
      <c r="SSM374" s="18"/>
      <c r="SSN374" s="18"/>
      <c r="SSO374" s="18"/>
      <c r="SSP374" s="18"/>
      <c r="SSQ374" s="18"/>
      <c r="SSR374" s="18"/>
      <c r="SSS374" s="18"/>
      <c r="SST374" s="18"/>
      <c r="SSU374" s="18"/>
      <c r="SSV374" s="18"/>
      <c r="SSW374" s="18"/>
      <c r="SSX374" s="18"/>
      <c r="SSY374" s="18"/>
      <c r="SSZ374" s="18"/>
      <c r="STA374" s="18"/>
      <c r="STB374" s="18"/>
      <c r="STC374" s="18"/>
      <c r="STD374" s="18"/>
      <c r="STE374" s="18"/>
      <c r="STF374" s="18"/>
      <c r="STG374" s="18"/>
      <c r="STH374" s="18"/>
      <c r="STI374" s="18"/>
      <c r="STJ374" s="18"/>
      <c r="STK374" s="18"/>
      <c r="STL374" s="18"/>
      <c r="STM374" s="18"/>
      <c r="STN374" s="18"/>
      <c r="STO374" s="18"/>
      <c r="STP374" s="18"/>
      <c r="STQ374" s="18"/>
      <c r="STR374" s="18"/>
      <c r="STS374" s="18"/>
      <c r="STT374" s="18"/>
      <c r="STU374" s="18"/>
      <c r="STV374" s="18"/>
      <c r="STW374" s="18"/>
      <c r="STX374" s="18"/>
      <c r="STY374" s="18"/>
      <c r="STZ374" s="18"/>
      <c r="SUA374" s="18"/>
      <c r="SUB374" s="18"/>
      <c r="SUC374" s="18"/>
      <c r="SUD374" s="18"/>
      <c r="SUE374" s="18"/>
      <c r="SUF374" s="18"/>
      <c r="SUG374" s="18"/>
      <c r="SUH374" s="18"/>
      <c r="SUI374" s="18"/>
      <c r="SUJ374" s="18"/>
      <c r="SUK374" s="18"/>
      <c r="SUL374" s="18"/>
      <c r="SUM374" s="18"/>
      <c r="SUN374" s="18"/>
      <c r="SUO374" s="18"/>
      <c r="SUP374" s="18"/>
      <c r="SUQ374" s="18"/>
      <c r="SUR374" s="18"/>
      <c r="SUS374" s="18"/>
      <c r="SUT374" s="18"/>
      <c r="SUU374" s="18"/>
      <c r="SUV374" s="18"/>
      <c r="SUW374" s="18"/>
      <c r="SUX374" s="18"/>
      <c r="SUY374" s="18"/>
      <c r="SUZ374" s="18"/>
      <c r="SVA374" s="18"/>
      <c r="SVB374" s="18"/>
      <c r="SVC374" s="18"/>
      <c r="SVD374" s="18"/>
      <c r="SVE374" s="18"/>
      <c r="SVF374" s="18"/>
      <c r="SVG374" s="18"/>
      <c r="SVH374" s="18"/>
      <c r="SVI374" s="18"/>
      <c r="SVJ374" s="18"/>
      <c r="SVK374" s="18"/>
      <c r="SVL374" s="18"/>
      <c r="SVM374" s="18"/>
      <c r="SVN374" s="18"/>
      <c r="SVO374" s="18"/>
      <c r="SVP374" s="18"/>
      <c r="SVQ374" s="18"/>
      <c r="SVR374" s="18"/>
      <c r="SVS374" s="18"/>
      <c r="SVT374" s="18"/>
      <c r="SVU374" s="18"/>
      <c r="SVV374" s="18"/>
      <c r="SVW374" s="18"/>
      <c r="SVX374" s="18"/>
      <c r="SVY374" s="18"/>
      <c r="SVZ374" s="18"/>
      <c r="SWA374" s="18"/>
      <c r="SWB374" s="18"/>
      <c r="SWC374" s="18"/>
      <c r="SWD374" s="18"/>
      <c r="SWE374" s="18"/>
      <c r="SWF374" s="18"/>
      <c r="SWG374" s="18"/>
      <c r="SWH374" s="18"/>
      <c r="SWI374" s="18"/>
      <c r="SWJ374" s="18"/>
      <c r="SWK374" s="18"/>
      <c r="SWL374" s="18"/>
      <c r="SWM374" s="18"/>
      <c r="SWN374" s="18"/>
      <c r="SWO374" s="18"/>
      <c r="SWP374" s="18"/>
      <c r="SWQ374" s="18"/>
      <c r="SWR374" s="18"/>
      <c r="SWS374" s="18"/>
      <c r="SWT374" s="18"/>
      <c r="SWU374" s="18"/>
      <c r="SWV374" s="18"/>
      <c r="SWW374" s="18"/>
      <c r="SWX374" s="18"/>
      <c r="SWY374" s="18"/>
      <c r="SWZ374" s="18"/>
      <c r="SXA374" s="18"/>
      <c r="SXB374" s="18"/>
      <c r="SXC374" s="18"/>
      <c r="SXD374" s="18"/>
      <c r="SXE374" s="18"/>
      <c r="SXF374" s="18"/>
      <c r="SXG374" s="18"/>
      <c r="SXH374" s="18"/>
      <c r="SXI374" s="18"/>
      <c r="SXJ374" s="18"/>
      <c r="SXK374" s="18"/>
      <c r="SXL374" s="18"/>
      <c r="SXM374" s="18"/>
      <c r="SXN374" s="18"/>
      <c r="SXO374" s="18"/>
      <c r="SXP374" s="18"/>
      <c r="SXQ374" s="18"/>
      <c r="SXR374" s="18"/>
      <c r="SXS374" s="18"/>
      <c r="SXT374" s="18"/>
      <c r="SXU374" s="18"/>
      <c r="SXV374" s="18"/>
      <c r="SXW374" s="18"/>
      <c r="SXX374" s="18"/>
      <c r="SXY374" s="18"/>
      <c r="SXZ374" s="18"/>
      <c r="SYA374" s="18"/>
      <c r="SYB374" s="18"/>
      <c r="SYC374" s="18"/>
      <c r="SYD374" s="18"/>
      <c r="SYE374" s="18"/>
      <c r="SYF374" s="18"/>
      <c r="SYG374" s="18"/>
      <c r="SYH374" s="18"/>
      <c r="SYI374" s="18"/>
      <c r="SYJ374" s="18"/>
      <c r="SYK374" s="18"/>
      <c r="SYL374" s="18"/>
      <c r="SYM374" s="18"/>
      <c r="SYN374" s="18"/>
      <c r="SYO374" s="18"/>
      <c r="SYP374" s="18"/>
      <c r="SYQ374" s="18"/>
      <c r="SYR374" s="18"/>
      <c r="SYS374" s="18"/>
      <c r="SYT374" s="18"/>
      <c r="SYU374" s="18"/>
      <c r="SYV374" s="18"/>
      <c r="SYW374" s="18"/>
      <c r="SYX374" s="18"/>
      <c r="SYY374" s="18"/>
      <c r="SYZ374" s="18"/>
      <c r="SZA374" s="18"/>
      <c r="SZB374" s="18"/>
      <c r="SZC374" s="18"/>
      <c r="SZD374" s="18"/>
      <c r="SZE374" s="18"/>
      <c r="SZF374" s="18"/>
      <c r="SZG374" s="18"/>
      <c r="SZH374" s="18"/>
      <c r="SZI374" s="18"/>
      <c r="SZJ374" s="18"/>
      <c r="SZK374" s="18"/>
      <c r="SZL374" s="18"/>
      <c r="SZM374" s="18"/>
      <c r="SZN374" s="18"/>
      <c r="SZO374" s="18"/>
      <c r="SZP374" s="18"/>
      <c r="SZQ374" s="18"/>
      <c r="SZR374" s="18"/>
      <c r="SZS374" s="18"/>
      <c r="SZT374" s="18"/>
      <c r="SZU374" s="18"/>
      <c r="SZV374" s="18"/>
      <c r="SZW374" s="18"/>
      <c r="SZX374" s="18"/>
      <c r="SZY374" s="18"/>
      <c r="SZZ374" s="18"/>
      <c r="TAA374" s="18"/>
      <c r="TAB374" s="18"/>
      <c r="TAC374" s="18"/>
      <c r="TAD374" s="18"/>
      <c r="TAE374" s="18"/>
      <c r="TAF374" s="18"/>
      <c r="TAG374" s="18"/>
      <c r="TAH374" s="18"/>
      <c r="TAI374" s="18"/>
      <c r="TAJ374" s="18"/>
      <c r="TAK374" s="18"/>
      <c r="TAL374" s="18"/>
      <c r="TAM374" s="18"/>
      <c r="TAN374" s="18"/>
      <c r="TAO374" s="18"/>
      <c r="TAP374" s="18"/>
      <c r="TAQ374" s="18"/>
      <c r="TAR374" s="18"/>
      <c r="TAS374" s="18"/>
      <c r="TAT374" s="18"/>
      <c r="TAU374" s="18"/>
      <c r="TAV374" s="18"/>
      <c r="TAW374" s="18"/>
      <c r="TAX374" s="18"/>
      <c r="TAY374" s="18"/>
      <c r="TAZ374" s="18"/>
      <c r="TBA374" s="18"/>
      <c r="TBB374" s="18"/>
      <c r="TBC374" s="18"/>
      <c r="TBD374" s="18"/>
      <c r="TBE374" s="18"/>
      <c r="TBF374" s="18"/>
      <c r="TBG374" s="18"/>
      <c r="TBH374" s="18"/>
      <c r="TBI374" s="18"/>
      <c r="TBJ374" s="18"/>
      <c r="TBK374" s="18"/>
      <c r="TBL374" s="18"/>
      <c r="TBM374" s="18"/>
      <c r="TBN374" s="18"/>
      <c r="TBO374" s="18"/>
      <c r="TBP374" s="18"/>
      <c r="TBQ374" s="18"/>
      <c r="TBR374" s="18"/>
      <c r="TBS374" s="18"/>
      <c r="TBT374" s="18"/>
      <c r="TBU374" s="18"/>
      <c r="TBV374" s="18"/>
      <c r="TBW374" s="18"/>
      <c r="TBX374" s="18"/>
      <c r="TBY374" s="18"/>
      <c r="TBZ374" s="18"/>
      <c r="TCA374" s="18"/>
      <c r="TCB374" s="18"/>
      <c r="TCC374" s="18"/>
      <c r="TCD374" s="18"/>
      <c r="TCE374" s="18"/>
      <c r="TCF374" s="18"/>
      <c r="TCG374" s="18"/>
      <c r="TCH374" s="18"/>
      <c r="TCI374" s="18"/>
      <c r="TCJ374" s="18"/>
      <c r="TCK374" s="18"/>
      <c r="TCL374" s="18"/>
      <c r="TCM374" s="18"/>
      <c r="TCN374" s="18"/>
      <c r="TCO374" s="18"/>
      <c r="TCP374" s="18"/>
      <c r="TCQ374" s="18"/>
      <c r="TCR374" s="18"/>
      <c r="TCS374" s="18"/>
      <c r="TCT374" s="18"/>
      <c r="TCU374" s="18"/>
      <c r="TCV374" s="18"/>
      <c r="TCW374" s="18"/>
      <c r="TCX374" s="18"/>
      <c r="TCY374" s="18"/>
      <c r="TCZ374" s="18"/>
      <c r="TDA374" s="18"/>
      <c r="TDB374" s="18"/>
      <c r="TDC374" s="18"/>
      <c r="TDD374" s="18"/>
      <c r="TDE374" s="18"/>
      <c r="TDF374" s="18"/>
      <c r="TDG374" s="18"/>
      <c r="TDH374" s="18"/>
      <c r="TDI374" s="18"/>
      <c r="TDJ374" s="18"/>
      <c r="TDK374" s="18"/>
      <c r="TDL374" s="18"/>
      <c r="TDM374" s="18"/>
      <c r="TDN374" s="18"/>
      <c r="TDO374" s="18"/>
      <c r="TDP374" s="18"/>
      <c r="TDQ374" s="18"/>
      <c r="TDR374" s="18"/>
      <c r="TDS374" s="18"/>
      <c r="TDT374" s="18"/>
      <c r="TDU374" s="18"/>
      <c r="TDV374" s="18"/>
      <c r="TDW374" s="18"/>
      <c r="TDX374" s="18"/>
      <c r="TDY374" s="18"/>
      <c r="TDZ374" s="18"/>
      <c r="TEA374" s="18"/>
      <c r="TEB374" s="18"/>
      <c r="TEC374" s="18"/>
      <c r="TED374" s="18"/>
      <c r="TEE374" s="18"/>
      <c r="TEF374" s="18"/>
      <c r="TEG374" s="18"/>
      <c r="TEH374" s="18"/>
      <c r="TEI374" s="18"/>
      <c r="TEJ374" s="18"/>
      <c r="TEK374" s="18"/>
      <c r="TEL374" s="18"/>
      <c r="TEM374" s="18"/>
      <c r="TEN374" s="18"/>
      <c r="TEO374" s="18"/>
      <c r="TEP374" s="18"/>
      <c r="TEQ374" s="18"/>
      <c r="TER374" s="18"/>
      <c r="TES374" s="18"/>
      <c r="TET374" s="18"/>
      <c r="TEU374" s="18"/>
      <c r="TEV374" s="18"/>
      <c r="TEW374" s="18"/>
      <c r="TEX374" s="18"/>
      <c r="TEY374" s="18"/>
      <c r="TEZ374" s="18"/>
      <c r="TFA374" s="18"/>
      <c r="TFB374" s="18"/>
      <c r="TFC374" s="18"/>
      <c r="TFD374" s="18"/>
      <c r="TFE374" s="18"/>
      <c r="TFF374" s="18"/>
      <c r="TFG374" s="18"/>
      <c r="TFH374" s="18"/>
      <c r="TFI374" s="18"/>
      <c r="TFJ374" s="18"/>
      <c r="TFK374" s="18"/>
      <c r="TFL374" s="18"/>
      <c r="TFM374" s="18"/>
      <c r="TFN374" s="18"/>
      <c r="TFO374" s="18"/>
      <c r="TFP374" s="18"/>
      <c r="TFQ374" s="18"/>
      <c r="TFR374" s="18"/>
      <c r="TFS374" s="18"/>
      <c r="TFT374" s="18"/>
      <c r="TFU374" s="18"/>
      <c r="TFV374" s="18"/>
      <c r="TFW374" s="18"/>
      <c r="TFX374" s="18"/>
      <c r="TFY374" s="18"/>
      <c r="TFZ374" s="18"/>
      <c r="TGA374" s="18"/>
      <c r="TGB374" s="18"/>
      <c r="TGC374" s="18"/>
      <c r="TGD374" s="18"/>
      <c r="TGE374" s="18"/>
      <c r="TGF374" s="18"/>
      <c r="TGG374" s="18"/>
      <c r="TGH374" s="18"/>
      <c r="TGI374" s="18"/>
      <c r="TGJ374" s="18"/>
      <c r="TGK374" s="18"/>
      <c r="TGL374" s="18"/>
      <c r="TGM374" s="18"/>
      <c r="TGN374" s="18"/>
      <c r="TGO374" s="18"/>
      <c r="TGP374" s="18"/>
      <c r="TGQ374" s="18"/>
      <c r="TGR374" s="18"/>
      <c r="TGS374" s="18"/>
      <c r="TGT374" s="18"/>
      <c r="TGU374" s="18"/>
      <c r="TGV374" s="18"/>
      <c r="TGW374" s="18"/>
      <c r="TGX374" s="18"/>
      <c r="TGY374" s="18"/>
      <c r="TGZ374" s="18"/>
      <c r="THA374" s="18"/>
      <c r="THB374" s="18"/>
      <c r="THC374" s="18"/>
      <c r="THD374" s="18"/>
      <c r="THE374" s="18"/>
      <c r="THF374" s="18"/>
      <c r="THG374" s="18"/>
      <c r="THH374" s="18"/>
      <c r="THI374" s="18"/>
      <c r="THJ374" s="18"/>
      <c r="THK374" s="18"/>
      <c r="THL374" s="18"/>
      <c r="THM374" s="18"/>
      <c r="THN374" s="18"/>
      <c r="THO374" s="18"/>
      <c r="THP374" s="18"/>
      <c r="THQ374" s="18"/>
      <c r="THR374" s="18"/>
      <c r="THS374" s="18"/>
      <c r="THT374" s="18"/>
      <c r="THU374" s="18"/>
      <c r="THV374" s="18"/>
      <c r="THW374" s="18"/>
      <c r="THX374" s="18"/>
      <c r="THY374" s="18"/>
      <c r="THZ374" s="18"/>
      <c r="TIA374" s="18"/>
      <c r="TIB374" s="18"/>
      <c r="TIC374" s="18"/>
      <c r="TID374" s="18"/>
      <c r="TIE374" s="18"/>
      <c r="TIF374" s="18"/>
      <c r="TIG374" s="18"/>
      <c r="TIH374" s="18"/>
      <c r="TII374" s="18"/>
      <c r="TIJ374" s="18"/>
      <c r="TIK374" s="18"/>
      <c r="TIL374" s="18"/>
      <c r="TIM374" s="18"/>
      <c r="TIN374" s="18"/>
      <c r="TIO374" s="18"/>
      <c r="TIP374" s="18"/>
      <c r="TIQ374" s="18"/>
      <c r="TIR374" s="18"/>
      <c r="TIS374" s="18"/>
      <c r="TIT374" s="18"/>
      <c r="TIU374" s="18"/>
      <c r="TIV374" s="18"/>
      <c r="TIW374" s="18"/>
      <c r="TIX374" s="18"/>
      <c r="TIY374" s="18"/>
      <c r="TIZ374" s="18"/>
      <c r="TJA374" s="18"/>
      <c r="TJB374" s="18"/>
      <c r="TJC374" s="18"/>
      <c r="TJD374" s="18"/>
      <c r="TJE374" s="18"/>
      <c r="TJF374" s="18"/>
      <c r="TJG374" s="18"/>
      <c r="TJH374" s="18"/>
      <c r="TJI374" s="18"/>
      <c r="TJJ374" s="18"/>
      <c r="TJK374" s="18"/>
      <c r="TJL374" s="18"/>
      <c r="TJM374" s="18"/>
      <c r="TJN374" s="18"/>
      <c r="TJO374" s="18"/>
      <c r="TJP374" s="18"/>
      <c r="TJQ374" s="18"/>
      <c r="TJR374" s="18"/>
      <c r="TJS374" s="18"/>
      <c r="TJT374" s="18"/>
      <c r="TJU374" s="18"/>
      <c r="TJV374" s="18"/>
      <c r="TJW374" s="18"/>
      <c r="TJX374" s="18"/>
      <c r="TJY374" s="18"/>
      <c r="TJZ374" s="18"/>
      <c r="TKA374" s="18"/>
      <c r="TKB374" s="18"/>
      <c r="TKC374" s="18"/>
      <c r="TKD374" s="18"/>
      <c r="TKE374" s="18"/>
      <c r="TKF374" s="18"/>
      <c r="TKG374" s="18"/>
      <c r="TKH374" s="18"/>
      <c r="TKI374" s="18"/>
      <c r="TKJ374" s="18"/>
      <c r="TKK374" s="18"/>
      <c r="TKL374" s="18"/>
      <c r="TKM374" s="18"/>
      <c r="TKN374" s="18"/>
      <c r="TKO374" s="18"/>
      <c r="TKP374" s="18"/>
      <c r="TKQ374" s="18"/>
      <c r="TKR374" s="18"/>
      <c r="TKS374" s="18"/>
      <c r="TKT374" s="18"/>
      <c r="TKU374" s="18"/>
      <c r="TKV374" s="18"/>
      <c r="TKW374" s="18"/>
      <c r="TKX374" s="18"/>
      <c r="TKY374" s="18"/>
      <c r="TKZ374" s="18"/>
      <c r="TLA374" s="18"/>
      <c r="TLB374" s="18"/>
      <c r="TLC374" s="18"/>
      <c r="TLD374" s="18"/>
      <c r="TLE374" s="18"/>
      <c r="TLF374" s="18"/>
      <c r="TLG374" s="18"/>
      <c r="TLH374" s="18"/>
      <c r="TLI374" s="18"/>
      <c r="TLJ374" s="18"/>
      <c r="TLK374" s="18"/>
      <c r="TLL374" s="18"/>
      <c r="TLM374" s="18"/>
      <c r="TLN374" s="18"/>
      <c r="TLO374" s="18"/>
      <c r="TLP374" s="18"/>
      <c r="TLQ374" s="18"/>
      <c r="TLR374" s="18"/>
      <c r="TLS374" s="18"/>
      <c r="TLT374" s="18"/>
      <c r="TLU374" s="18"/>
      <c r="TLV374" s="18"/>
      <c r="TLW374" s="18"/>
      <c r="TLX374" s="18"/>
      <c r="TLY374" s="18"/>
      <c r="TLZ374" s="18"/>
      <c r="TMA374" s="18"/>
      <c r="TMB374" s="18"/>
      <c r="TMC374" s="18"/>
      <c r="TMD374" s="18"/>
      <c r="TME374" s="18"/>
      <c r="TMF374" s="18"/>
      <c r="TMG374" s="18"/>
      <c r="TMH374" s="18"/>
      <c r="TMI374" s="18"/>
      <c r="TMJ374" s="18"/>
      <c r="TMK374" s="18"/>
      <c r="TML374" s="18"/>
      <c r="TMM374" s="18"/>
      <c r="TMN374" s="18"/>
      <c r="TMO374" s="18"/>
      <c r="TMP374" s="18"/>
      <c r="TMQ374" s="18"/>
      <c r="TMR374" s="18"/>
      <c r="TMS374" s="18"/>
      <c r="TMT374" s="18"/>
      <c r="TMU374" s="18"/>
      <c r="TMV374" s="18"/>
      <c r="TMW374" s="18"/>
      <c r="TMX374" s="18"/>
      <c r="TMY374" s="18"/>
      <c r="TMZ374" s="18"/>
      <c r="TNA374" s="18"/>
      <c r="TNB374" s="18"/>
      <c r="TNC374" s="18"/>
      <c r="TND374" s="18"/>
      <c r="TNE374" s="18"/>
      <c r="TNF374" s="18"/>
      <c r="TNG374" s="18"/>
      <c r="TNH374" s="18"/>
      <c r="TNI374" s="18"/>
      <c r="TNJ374" s="18"/>
      <c r="TNK374" s="18"/>
      <c r="TNL374" s="18"/>
      <c r="TNM374" s="18"/>
      <c r="TNN374" s="18"/>
      <c r="TNO374" s="18"/>
      <c r="TNP374" s="18"/>
      <c r="TNQ374" s="18"/>
      <c r="TNR374" s="18"/>
      <c r="TNS374" s="18"/>
      <c r="TNT374" s="18"/>
      <c r="TNU374" s="18"/>
      <c r="TNV374" s="18"/>
      <c r="TNW374" s="18"/>
      <c r="TNX374" s="18"/>
      <c r="TNY374" s="18"/>
      <c r="TNZ374" s="18"/>
      <c r="TOA374" s="18"/>
      <c r="TOB374" s="18"/>
      <c r="TOC374" s="18"/>
      <c r="TOD374" s="18"/>
      <c r="TOE374" s="18"/>
      <c r="TOF374" s="18"/>
      <c r="TOG374" s="18"/>
      <c r="TOH374" s="18"/>
      <c r="TOI374" s="18"/>
      <c r="TOJ374" s="18"/>
      <c r="TOK374" s="18"/>
      <c r="TOL374" s="18"/>
      <c r="TOM374" s="18"/>
      <c r="TON374" s="18"/>
      <c r="TOO374" s="18"/>
      <c r="TOP374" s="18"/>
      <c r="TOQ374" s="18"/>
      <c r="TOR374" s="18"/>
      <c r="TOS374" s="18"/>
      <c r="TOT374" s="18"/>
      <c r="TOU374" s="18"/>
      <c r="TOV374" s="18"/>
      <c r="TOW374" s="18"/>
      <c r="TOX374" s="18"/>
      <c r="TOY374" s="18"/>
      <c r="TOZ374" s="18"/>
      <c r="TPA374" s="18"/>
      <c r="TPB374" s="18"/>
      <c r="TPC374" s="18"/>
      <c r="TPD374" s="18"/>
      <c r="TPE374" s="18"/>
      <c r="TPF374" s="18"/>
      <c r="TPG374" s="18"/>
      <c r="TPH374" s="18"/>
      <c r="TPI374" s="18"/>
      <c r="TPJ374" s="18"/>
      <c r="TPK374" s="18"/>
      <c r="TPL374" s="18"/>
      <c r="TPM374" s="18"/>
      <c r="TPN374" s="18"/>
      <c r="TPO374" s="18"/>
      <c r="TPP374" s="18"/>
      <c r="TPQ374" s="18"/>
      <c r="TPR374" s="18"/>
      <c r="TPS374" s="18"/>
      <c r="TPT374" s="18"/>
      <c r="TPU374" s="18"/>
      <c r="TPV374" s="18"/>
      <c r="TPW374" s="18"/>
      <c r="TPX374" s="18"/>
      <c r="TPY374" s="18"/>
      <c r="TPZ374" s="18"/>
      <c r="TQA374" s="18"/>
      <c r="TQB374" s="18"/>
      <c r="TQC374" s="18"/>
      <c r="TQD374" s="18"/>
      <c r="TQE374" s="18"/>
      <c r="TQF374" s="18"/>
      <c r="TQG374" s="18"/>
      <c r="TQH374" s="18"/>
      <c r="TQI374" s="18"/>
      <c r="TQJ374" s="18"/>
      <c r="TQK374" s="18"/>
      <c r="TQL374" s="18"/>
      <c r="TQM374" s="18"/>
      <c r="TQN374" s="18"/>
      <c r="TQO374" s="18"/>
      <c r="TQP374" s="18"/>
      <c r="TQQ374" s="18"/>
      <c r="TQR374" s="18"/>
      <c r="TQS374" s="18"/>
      <c r="TQT374" s="18"/>
      <c r="TQU374" s="18"/>
      <c r="TQV374" s="18"/>
      <c r="TQW374" s="18"/>
      <c r="TQX374" s="18"/>
      <c r="TQY374" s="18"/>
      <c r="TQZ374" s="18"/>
      <c r="TRA374" s="18"/>
      <c r="TRB374" s="18"/>
      <c r="TRC374" s="18"/>
      <c r="TRD374" s="18"/>
      <c r="TRE374" s="18"/>
      <c r="TRF374" s="18"/>
      <c r="TRG374" s="18"/>
      <c r="TRH374" s="18"/>
      <c r="TRI374" s="18"/>
      <c r="TRJ374" s="18"/>
      <c r="TRK374" s="18"/>
      <c r="TRL374" s="18"/>
      <c r="TRM374" s="18"/>
      <c r="TRN374" s="18"/>
      <c r="TRO374" s="18"/>
      <c r="TRP374" s="18"/>
      <c r="TRQ374" s="18"/>
      <c r="TRR374" s="18"/>
      <c r="TRS374" s="18"/>
      <c r="TRT374" s="18"/>
      <c r="TRU374" s="18"/>
      <c r="TRV374" s="18"/>
      <c r="TRW374" s="18"/>
      <c r="TRX374" s="18"/>
      <c r="TRY374" s="18"/>
      <c r="TRZ374" s="18"/>
      <c r="TSA374" s="18"/>
      <c r="TSB374" s="18"/>
      <c r="TSC374" s="18"/>
      <c r="TSD374" s="18"/>
      <c r="TSE374" s="18"/>
      <c r="TSF374" s="18"/>
      <c r="TSG374" s="18"/>
      <c r="TSH374" s="18"/>
      <c r="TSI374" s="18"/>
      <c r="TSJ374" s="18"/>
      <c r="TSK374" s="18"/>
      <c r="TSL374" s="18"/>
      <c r="TSM374" s="18"/>
      <c r="TSN374" s="18"/>
      <c r="TSO374" s="18"/>
      <c r="TSP374" s="18"/>
      <c r="TSQ374" s="18"/>
      <c r="TSR374" s="18"/>
      <c r="TSS374" s="18"/>
      <c r="TST374" s="18"/>
      <c r="TSU374" s="18"/>
      <c r="TSV374" s="18"/>
      <c r="TSW374" s="18"/>
      <c r="TSX374" s="18"/>
      <c r="TSY374" s="18"/>
      <c r="TSZ374" s="18"/>
      <c r="TTA374" s="18"/>
      <c r="TTB374" s="18"/>
      <c r="TTC374" s="18"/>
      <c r="TTD374" s="18"/>
      <c r="TTE374" s="18"/>
      <c r="TTF374" s="18"/>
      <c r="TTG374" s="18"/>
      <c r="TTH374" s="18"/>
      <c r="TTI374" s="18"/>
      <c r="TTJ374" s="18"/>
      <c r="TTK374" s="18"/>
      <c r="TTL374" s="18"/>
      <c r="TTM374" s="18"/>
      <c r="TTN374" s="18"/>
      <c r="TTO374" s="18"/>
      <c r="TTP374" s="18"/>
      <c r="TTQ374" s="18"/>
      <c r="TTR374" s="18"/>
      <c r="TTS374" s="18"/>
      <c r="TTT374" s="18"/>
      <c r="TTU374" s="18"/>
      <c r="TTV374" s="18"/>
      <c r="TTW374" s="18"/>
      <c r="TTX374" s="18"/>
      <c r="TTY374" s="18"/>
      <c r="TTZ374" s="18"/>
      <c r="TUA374" s="18"/>
      <c r="TUB374" s="18"/>
      <c r="TUC374" s="18"/>
      <c r="TUD374" s="18"/>
      <c r="TUE374" s="18"/>
      <c r="TUF374" s="18"/>
      <c r="TUG374" s="18"/>
      <c r="TUH374" s="18"/>
      <c r="TUI374" s="18"/>
      <c r="TUJ374" s="18"/>
      <c r="TUK374" s="18"/>
      <c r="TUL374" s="18"/>
      <c r="TUM374" s="18"/>
      <c r="TUN374" s="18"/>
      <c r="TUO374" s="18"/>
      <c r="TUP374" s="18"/>
      <c r="TUQ374" s="18"/>
      <c r="TUR374" s="18"/>
      <c r="TUS374" s="18"/>
      <c r="TUT374" s="18"/>
      <c r="TUU374" s="18"/>
      <c r="TUV374" s="18"/>
      <c r="TUW374" s="18"/>
      <c r="TUX374" s="18"/>
      <c r="TUY374" s="18"/>
      <c r="TUZ374" s="18"/>
      <c r="TVA374" s="18"/>
      <c r="TVB374" s="18"/>
      <c r="TVC374" s="18"/>
      <c r="TVD374" s="18"/>
      <c r="TVE374" s="18"/>
      <c r="TVF374" s="18"/>
      <c r="TVG374" s="18"/>
      <c r="TVH374" s="18"/>
      <c r="TVI374" s="18"/>
      <c r="TVJ374" s="18"/>
      <c r="TVK374" s="18"/>
      <c r="TVL374" s="18"/>
      <c r="TVM374" s="18"/>
      <c r="TVN374" s="18"/>
      <c r="TVO374" s="18"/>
      <c r="TVP374" s="18"/>
      <c r="TVQ374" s="18"/>
      <c r="TVR374" s="18"/>
      <c r="TVS374" s="18"/>
      <c r="TVT374" s="18"/>
      <c r="TVU374" s="18"/>
      <c r="TVV374" s="18"/>
      <c r="TVW374" s="18"/>
      <c r="TVX374" s="18"/>
      <c r="TVY374" s="18"/>
      <c r="TVZ374" s="18"/>
      <c r="TWA374" s="18"/>
      <c r="TWB374" s="18"/>
      <c r="TWC374" s="18"/>
      <c r="TWD374" s="18"/>
      <c r="TWE374" s="18"/>
      <c r="TWF374" s="18"/>
      <c r="TWG374" s="18"/>
      <c r="TWH374" s="18"/>
      <c r="TWI374" s="18"/>
      <c r="TWJ374" s="18"/>
      <c r="TWK374" s="18"/>
      <c r="TWL374" s="18"/>
      <c r="TWM374" s="18"/>
      <c r="TWN374" s="18"/>
      <c r="TWO374" s="18"/>
      <c r="TWP374" s="18"/>
      <c r="TWQ374" s="18"/>
      <c r="TWR374" s="18"/>
      <c r="TWS374" s="18"/>
      <c r="TWT374" s="18"/>
      <c r="TWU374" s="18"/>
      <c r="TWV374" s="18"/>
      <c r="TWW374" s="18"/>
      <c r="TWX374" s="18"/>
      <c r="TWY374" s="18"/>
      <c r="TWZ374" s="18"/>
      <c r="TXA374" s="18"/>
      <c r="TXB374" s="18"/>
      <c r="TXC374" s="18"/>
      <c r="TXD374" s="18"/>
      <c r="TXE374" s="18"/>
      <c r="TXF374" s="18"/>
      <c r="TXG374" s="18"/>
      <c r="TXH374" s="18"/>
      <c r="TXI374" s="18"/>
      <c r="TXJ374" s="18"/>
      <c r="TXK374" s="18"/>
      <c r="TXL374" s="18"/>
      <c r="TXM374" s="18"/>
      <c r="TXN374" s="18"/>
      <c r="TXO374" s="18"/>
      <c r="TXP374" s="18"/>
      <c r="TXQ374" s="18"/>
      <c r="TXR374" s="18"/>
      <c r="TXS374" s="18"/>
      <c r="TXT374" s="18"/>
      <c r="TXU374" s="18"/>
      <c r="TXV374" s="18"/>
      <c r="TXW374" s="18"/>
      <c r="TXX374" s="18"/>
      <c r="TXY374" s="18"/>
      <c r="TXZ374" s="18"/>
      <c r="TYA374" s="18"/>
      <c r="TYB374" s="18"/>
      <c r="TYC374" s="18"/>
      <c r="TYD374" s="18"/>
      <c r="TYE374" s="18"/>
      <c r="TYF374" s="18"/>
      <c r="TYG374" s="18"/>
      <c r="TYH374" s="18"/>
      <c r="TYI374" s="18"/>
      <c r="TYJ374" s="18"/>
      <c r="TYK374" s="18"/>
      <c r="TYL374" s="18"/>
      <c r="TYM374" s="18"/>
      <c r="TYN374" s="18"/>
      <c r="TYO374" s="18"/>
      <c r="TYP374" s="18"/>
      <c r="TYQ374" s="18"/>
      <c r="TYR374" s="18"/>
      <c r="TYS374" s="18"/>
      <c r="TYT374" s="18"/>
      <c r="TYU374" s="18"/>
      <c r="TYV374" s="18"/>
      <c r="TYW374" s="18"/>
      <c r="TYX374" s="18"/>
      <c r="TYY374" s="18"/>
      <c r="TYZ374" s="18"/>
      <c r="TZA374" s="18"/>
      <c r="TZB374" s="18"/>
      <c r="TZC374" s="18"/>
      <c r="TZD374" s="18"/>
      <c r="TZE374" s="18"/>
      <c r="TZF374" s="18"/>
      <c r="TZG374" s="18"/>
      <c r="TZH374" s="18"/>
      <c r="TZI374" s="18"/>
      <c r="TZJ374" s="18"/>
      <c r="TZK374" s="18"/>
      <c r="TZL374" s="18"/>
      <c r="TZM374" s="18"/>
      <c r="TZN374" s="18"/>
      <c r="TZO374" s="18"/>
      <c r="TZP374" s="18"/>
      <c r="TZQ374" s="18"/>
      <c r="TZR374" s="18"/>
      <c r="TZS374" s="18"/>
      <c r="TZT374" s="18"/>
      <c r="TZU374" s="18"/>
      <c r="TZV374" s="18"/>
      <c r="TZW374" s="18"/>
      <c r="TZX374" s="18"/>
      <c r="TZY374" s="18"/>
      <c r="TZZ374" s="18"/>
      <c r="UAA374" s="18"/>
      <c r="UAB374" s="18"/>
      <c r="UAC374" s="18"/>
      <c r="UAD374" s="18"/>
      <c r="UAE374" s="18"/>
      <c r="UAF374" s="18"/>
      <c r="UAG374" s="18"/>
      <c r="UAH374" s="18"/>
      <c r="UAI374" s="18"/>
      <c r="UAJ374" s="18"/>
      <c r="UAK374" s="18"/>
      <c r="UAL374" s="18"/>
      <c r="UAM374" s="18"/>
      <c r="UAN374" s="18"/>
      <c r="UAO374" s="18"/>
      <c r="UAP374" s="18"/>
      <c r="UAQ374" s="18"/>
      <c r="UAR374" s="18"/>
      <c r="UAS374" s="18"/>
      <c r="UAT374" s="18"/>
      <c r="UAU374" s="18"/>
      <c r="UAV374" s="18"/>
      <c r="UAW374" s="18"/>
      <c r="UAX374" s="18"/>
      <c r="UAY374" s="18"/>
      <c r="UAZ374" s="18"/>
      <c r="UBA374" s="18"/>
      <c r="UBB374" s="18"/>
      <c r="UBC374" s="18"/>
      <c r="UBD374" s="18"/>
      <c r="UBE374" s="18"/>
      <c r="UBF374" s="18"/>
      <c r="UBG374" s="18"/>
      <c r="UBH374" s="18"/>
      <c r="UBI374" s="18"/>
      <c r="UBJ374" s="18"/>
      <c r="UBK374" s="18"/>
      <c r="UBL374" s="18"/>
      <c r="UBM374" s="18"/>
      <c r="UBN374" s="18"/>
      <c r="UBO374" s="18"/>
      <c r="UBP374" s="18"/>
      <c r="UBQ374" s="18"/>
      <c r="UBR374" s="18"/>
      <c r="UBS374" s="18"/>
      <c r="UBT374" s="18"/>
      <c r="UBU374" s="18"/>
      <c r="UBV374" s="18"/>
      <c r="UBW374" s="18"/>
      <c r="UBX374" s="18"/>
      <c r="UBY374" s="18"/>
      <c r="UBZ374" s="18"/>
      <c r="UCA374" s="18"/>
      <c r="UCB374" s="18"/>
      <c r="UCC374" s="18"/>
      <c r="UCD374" s="18"/>
      <c r="UCE374" s="18"/>
      <c r="UCF374" s="18"/>
      <c r="UCG374" s="18"/>
      <c r="UCH374" s="18"/>
      <c r="UCI374" s="18"/>
      <c r="UCJ374" s="18"/>
      <c r="UCK374" s="18"/>
      <c r="UCL374" s="18"/>
      <c r="UCM374" s="18"/>
      <c r="UCN374" s="18"/>
      <c r="UCO374" s="18"/>
      <c r="UCP374" s="18"/>
      <c r="UCQ374" s="18"/>
      <c r="UCR374" s="18"/>
      <c r="UCS374" s="18"/>
      <c r="UCT374" s="18"/>
      <c r="UCU374" s="18"/>
      <c r="UCV374" s="18"/>
      <c r="UCW374" s="18"/>
      <c r="UCX374" s="18"/>
      <c r="UCY374" s="18"/>
      <c r="UCZ374" s="18"/>
      <c r="UDA374" s="18"/>
      <c r="UDB374" s="18"/>
      <c r="UDC374" s="18"/>
      <c r="UDD374" s="18"/>
      <c r="UDE374" s="18"/>
      <c r="UDF374" s="18"/>
      <c r="UDG374" s="18"/>
      <c r="UDH374" s="18"/>
      <c r="UDI374" s="18"/>
      <c r="UDJ374" s="18"/>
      <c r="UDK374" s="18"/>
      <c r="UDL374" s="18"/>
      <c r="UDM374" s="18"/>
      <c r="UDN374" s="18"/>
      <c r="UDO374" s="18"/>
      <c r="UDP374" s="18"/>
      <c r="UDQ374" s="18"/>
      <c r="UDR374" s="18"/>
      <c r="UDS374" s="18"/>
      <c r="UDT374" s="18"/>
      <c r="UDU374" s="18"/>
      <c r="UDV374" s="18"/>
      <c r="UDW374" s="18"/>
      <c r="UDX374" s="18"/>
      <c r="UDY374" s="18"/>
      <c r="UDZ374" s="18"/>
      <c r="UEA374" s="18"/>
      <c r="UEB374" s="18"/>
      <c r="UEC374" s="18"/>
      <c r="UED374" s="18"/>
      <c r="UEE374" s="18"/>
      <c r="UEF374" s="18"/>
      <c r="UEG374" s="18"/>
      <c r="UEH374" s="18"/>
      <c r="UEI374" s="18"/>
      <c r="UEJ374" s="18"/>
      <c r="UEK374" s="18"/>
      <c r="UEL374" s="18"/>
      <c r="UEM374" s="18"/>
      <c r="UEN374" s="18"/>
      <c r="UEO374" s="18"/>
      <c r="UEP374" s="18"/>
      <c r="UEQ374" s="18"/>
      <c r="UER374" s="18"/>
      <c r="UES374" s="18"/>
      <c r="UET374" s="18"/>
      <c r="UEU374" s="18"/>
      <c r="UEV374" s="18"/>
      <c r="UEW374" s="18"/>
      <c r="UEX374" s="18"/>
      <c r="UEY374" s="18"/>
      <c r="UEZ374" s="18"/>
      <c r="UFA374" s="18"/>
      <c r="UFB374" s="18"/>
      <c r="UFC374" s="18"/>
      <c r="UFD374" s="18"/>
      <c r="UFE374" s="18"/>
      <c r="UFF374" s="18"/>
      <c r="UFG374" s="18"/>
      <c r="UFH374" s="18"/>
      <c r="UFI374" s="18"/>
      <c r="UFJ374" s="18"/>
      <c r="UFK374" s="18"/>
      <c r="UFL374" s="18"/>
      <c r="UFM374" s="18"/>
      <c r="UFN374" s="18"/>
      <c r="UFO374" s="18"/>
      <c r="UFP374" s="18"/>
      <c r="UFQ374" s="18"/>
      <c r="UFR374" s="18"/>
      <c r="UFS374" s="18"/>
      <c r="UFT374" s="18"/>
      <c r="UFU374" s="18"/>
      <c r="UFV374" s="18"/>
      <c r="UFW374" s="18"/>
      <c r="UFX374" s="18"/>
      <c r="UFY374" s="18"/>
      <c r="UFZ374" s="18"/>
      <c r="UGA374" s="18"/>
      <c r="UGB374" s="18"/>
      <c r="UGC374" s="18"/>
      <c r="UGD374" s="18"/>
      <c r="UGE374" s="18"/>
      <c r="UGF374" s="18"/>
      <c r="UGG374" s="18"/>
      <c r="UGH374" s="18"/>
      <c r="UGI374" s="18"/>
      <c r="UGJ374" s="18"/>
      <c r="UGK374" s="18"/>
      <c r="UGL374" s="18"/>
      <c r="UGM374" s="18"/>
      <c r="UGN374" s="18"/>
      <c r="UGO374" s="18"/>
      <c r="UGP374" s="18"/>
      <c r="UGQ374" s="18"/>
      <c r="UGR374" s="18"/>
      <c r="UGS374" s="18"/>
      <c r="UGT374" s="18"/>
      <c r="UGU374" s="18"/>
      <c r="UGV374" s="18"/>
      <c r="UGW374" s="18"/>
      <c r="UGX374" s="18"/>
      <c r="UGY374" s="18"/>
      <c r="UGZ374" s="18"/>
      <c r="UHA374" s="18"/>
      <c r="UHB374" s="18"/>
      <c r="UHC374" s="18"/>
      <c r="UHD374" s="18"/>
      <c r="UHE374" s="18"/>
      <c r="UHF374" s="18"/>
      <c r="UHG374" s="18"/>
      <c r="UHH374" s="18"/>
      <c r="UHI374" s="18"/>
      <c r="UHJ374" s="18"/>
      <c r="UHK374" s="18"/>
      <c r="UHL374" s="18"/>
      <c r="UHM374" s="18"/>
      <c r="UHN374" s="18"/>
      <c r="UHO374" s="18"/>
      <c r="UHP374" s="18"/>
      <c r="UHQ374" s="18"/>
      <c r="UHR374" s="18"/>
      <c r="UHS374" s="18"/>
      <c r="UHT374" s="18"/>
      <c r="UHU374" s="18"/>
      <c r="UHV374" s="18"/>
      <c r="UHW374" s="18"/>
      <c r="UHX374" s="18"/>
      <c r="UHY374" s="18"/>
      <c r="UHZ374" s="18"/>
      <c r="UIA374" s="18"/>
      <c r="UIB374" s="18"/>
      <c r="UIC374" s="18"/>
      <c r="UID374" s="18"/>
      <c r="UIE374" s="18"/>
      <c r="UIF374" s="18"/>
      <c r="UIG374" s="18"/>
      <c r="UIH374" s="18"/>
      <c r="UII374" s="18"/>
      <c r="UIJ374" s="18"/>
      <c r="UIK374" s="18"/>
      <c r="UIL374" s="18"/>
      <c r="UIM374" s="18"/>
      <c r="UIN374" s="18"/>
      <c r="UIO374" s="18"/>
      <c r="UIP374" s="18"/>
      <c r="UIQ374" s="18"/>
      <c r="UIR374" s="18"/>
      <c r="UIS374" s="18"/>
      <c r="UIT374" s="18"/>
      <c r="UIU374" s="18"/>
      <c r="UIV374" s="18"/>
      <c r="UIW374" s="18"/>
      <c r="UIX374" s="18"/>
      <c r="UIY374" s="18"/>
      <c r="UIZ374" s="18"/>
      <c r="UJA374" s="18"/>
      <c r="UJB374" s="18"/>
      <c r="UJC374" s="18"/>
      <c r="UJD374" s="18"/>
      <c r="UJE374" s="18"/>
      <c r="UJF374" s="18"/>
      <c r="UJG374" s="18"/>
      <c r="UJH374" s="18"/>
      <c r="UJI374" s="18"/>
      <c r="UJJ374" s="18"/>
      <c r="UJK374" s="18"/>
      <c r="UJL374" s="18"/>
      <c r="UJM374" s="18"/>
      <c r="UJN374" s="18"/>
      <c r="UJO374" s="18"/>
      <c r="UJP374" s="18"/>
      <c r="UJQ374" s="18"/>
      <c r="UJR374" s="18"/>
      <c r="UJS374" s="18"/>
      <c r="UJT374" s="18"/>
      <c r="UJU374" s="18"/>
      <c r="UJV374" s="18"/>
      <c r="UJW374" s="18"/>
      <c r="UJX374" s="18"/>
      <c r="UJY374" s="18"/>
      <c r="UJZ374" s="18"/>
      <c r="UKA374" s="18"/>
      <c r="UKB374" s="18"/>
      <c r="UKC374" s="18"/>
      <c r="UKD374" s="18"/>
      <c r="UKE374" s="18"/>
      <c r="UKF374" s="18"/>
      <c r="UKG374" s="18"/>
      <c r="UKH374" s="18"/>
      <c r="UKI374" s="18"/>
      <c r="UKJ374" s="18"/>
      <c r="UKK374" s="18"/>
      <c r="UKL374" s="18"/>
      <c r="UKM374" s="18"/>
      <c r="UKN374" s="18"/>
      <c r="UKO374" s="18"/>
      <c r="UKP374" s="18"/>
      <c r="UKQ374" s="18"/>
      <c r="UKR374" s="18"/>
      <c r="UKS374" s="18"/>
      <c r="UKT374" s="18"/>
      <c r="UKU374" s="18"/>
      <c r="UKV374" s="18"/>
      <c r="UKW374" s="18"/>
      <c r="UKX374" s="18"/>
      <c r="UKY374" s="18"/>
      <c r="UKZ374" s="18"/>
      <c r="ULA374" s="18"/>
      <c r="ULB374" s="18"/>
      <c r="ULC374" s="18"/>
      <c r="ULD374" s="18"/>
      <c r="ULE374" s="18"/>
      <c r="ULF374" s="18"/>
      <c r="ULG374" s="18"/>
      <c r="ULH374" s="18"/>
      <c r="ULI374" s="18"/>
      <c r="ULJ374" s="18"/>
      <c r="ULK374" s="18"/>
      <c r="ULL374" s="18"/>
      <c r="ULM374" s="18"/>
      <c r="ULN374" s="18"/>
      <c r="ULO374" s="18"/>
      <c r="ULP374" s="18"/>
      <c r="ULQ374" s="18"/>
      <c r="ULR374" s="18"/>
      <c r="ULS374" s="18"/>
      <c r="ULT374" s="18"/>
      <c r="ULU374" s="18"/>
      <c r="ULV374" s="18"/>
      <c r="ULW374" s="18"/>
      <c r="ULX374" s="18"/>
      <c r="ULY374" s="18"/>
      <c r="ULZ374" s="18"/>
      <c r="UMA374" s="18"/>
      <c r="UMB374" s="18"/>
      <c r="UMC374" s="18"/>
      <c r="UMD374" s="18"/>
      <c r="UME374" s="18"/>
      <c r="UMF374" s="18"/>
      <c r="UMG374" s="18"/>
      <c r="UMH374" s="18"/>
      <c r="UMI374" s="18"/>
      <c r="UMJ374" s="18"/>
      <c r="UMK374" s="18"/>
      <c r="UML374" s="18"/>
      <c r="UMM374" s="18"/>
      <c r="UMN374" s="18"/>
      <c r="UMO374" s="18"/>
      <c r="UMP374" s="18"/>
      <c r="UMQ374" s="18"/>
      <c r="UMR374" s="18"/>
      <c r="UMS374" s="18"/>
      <c r="UMT374" s="18"/>
      <c r="UMU374" s="18"/>
      <c r="UMV374" s="18"/>
      <c r="UMW374" s="18"/>
      <c r="UMX374" s="18"/>
      <c r="UMY374" s="18"/>
      <c r="UMZ374" s="18"/>
      <c r="UNA374" s="18"/>
      <c r="UNB374" s="18"/>
      <c r="UNC374" s="18"/>
      <c r="UND374" s="18"/>
      <c r="UNE374" s="18"/>
      <c r="UNF374" s="18"/>
      <c r="UNG374" s="18"/>
      <c r="UNH374" s="18"/>
      <c r="UNI374" s="18"/>
      <c r="UNJ374" s="18"/>
      <c r="UNK374" s="18"/>
      <c r="UNL374" s="18"/>
      <c r="UNM374" s="18"/>
      <c r="UNN374" s="18"/>
      <c r="UNO374" s="18"/>
      <c r="UNP374" s="18"/>
      <c r="UNQ374" s="18"/>
      <c r="UNR374" s="18"/>
      <c r="UNS374" s="18"/>
      <c r="UNT374" s="18"/>
      <c r="UNU374" s="18"/>
      <c r="UNV374" s="18"/>
      <c r="UNW374" s="18"/>
      <c r="UNX374" s="18"/>
      <c r="UNY374" s="18"/>
      <c r="UNZ374" s="18"/>
      <c r="UOA374" s="18"/>
      <c r="UOB374" s="18"/>
      <c r="UOC374" s="18"/>
      <c r="UOD374" s="18"/>
      <c r="UOE374" s="18"/>
      <c r="UOF374" s="18"/>
      <c r="UOG374" s="18"/>
      <c r="UOH374" s="18"/>
      <c r="UOI374" s="18"/>
      <c r="UOJ374" s="18"/>
      <c r="UOK374" s="18"/>
      <c r="UOL374" s="18"/>
      <c r="UOM374" s="18"/>
      <c r="UON374" s="18"/>
      <c r="UOO374" s="18"/>
      <c r="UOP374" s="18"/>
      <c r="UOQ374" s="18"/>
      <c r="UOR374" s="18"/>
      <c r="UOS374" s="18"/>
      <c r="UOT374" s="18"/>
      <c r="UOU374" s="18"/>
      <c r="UOV374" s="18"/>
      <c r="UOW374" s="18"/>
      <c r="UOX374" s="18"/>
      <c r="UOY374" s="18"/>
      <c r="UOZ374" s="18"/>
      <c r="UPA374" s="18"/>
      <c r="UPB374" s="18"/>
      <c r="UPC374" s="18"/>
      <c r="UPD374" s="18"/>
      <c r="UPE374" s="18"/>
      <c r="UPF374" s="18"/>
      <c r="UPG374" s="18"/>
      <c r="UPH374" s="18"/>
      <c r="UPI374" s="18"/>
      <c r="UPJ374" s="18"/>
      <c r="UPK374" s="18"/>
      <c r="UPL374" s="18"/>
      <c r="UPM374" s="18"/>
      <c r="UPN374" s="18"/>
      <c r="UPO374" s="18"/>
      <c r="UPP374" s="18"/>
      <c r="UPQ374" s="18"/>
      <c r="UPR374" s="18"/>
      <c r="UPS374" s="18"/>
      <c r="UPT374" s="18"/>
      <c r="UPU374" s="18"/>
      <c r="UPV374" s="18"/>
      <c r="UPW374" s="18"/>
      <c r="UPX374" s="18"/>
      <c r="UPY374" s="18"/>
      <c r="UPZ374" s="18"/>
      <c r="UQA374" s="18"/>
      <c r="UQB374" s="18"/>
      <c r="UQC374" s="18"/>
      <c r="UQD374" s="18"/>
      <c r="UQE374" s="18"/>
      <c r="UQF374" s="18"/>
      <c r="UQG374" s="18"/>
      <c r="UQH374" s="18"/>
      <c r="UQI374" s="18"/>
      <c r="UQJ374" s="18"/>
      <c r="UQK374" s="18"/>
      <c r="UQL374" s="18"/>
      <c r="UQM374" s="18"/>
      <c r="UQN374" s="18"/>
      <c r="UQO374" s="18"/>
      <c r="UQP374" s="18"/>
      <c r="UQQ374" s="18"/>
      <c r="UQR374" s="18"/>
      <c r="UQS374" s="18"/>
      <c r="UQT374" s="18"/>
      <c r="UQU374" s="18"/>
      <c r="UQV374" s="18"/>
      <c r="UQW374" s="18"/>
      <c r="UQX374" s="18"/>
      <c r="UQY374" s="18"/>
      <c r="UQZ374" s="18"/>
      <c r="URA374" s="18"/>
      <c r="URB374" s="18"/>
      <c r="URC374" s="18"/>
      <c r="URD374" s="18"/>
      <c r="URE374" s="18"/>
      <c r="URF374" s="18"/>
      <c r="URG374" s="18"/>
      <c r="URH374" s="18"/>
      <c r="URI374" s="18"/>
      <c r="URJ374" s="18"/>
      <c r="URK374" s="18"/>
      <c r="URL374" s="18"/>
      <c r="URM374" s="18"/>
      <c r="URN374" s="18"/>
      <c r="URO374" s="18"/>
      <c r="URP374" s="18"/>
      <c r="URQ374" s="18"/>
      <c r="URR374" s="18"/>
      <c r="URS374" s="18"/>
      <c r="URT374" s="18"/>
      <c r="URU374" s="18"/>
      <c r="URV374" s="18"/>
      <c r="URW374" s="18"/>
      <c r="URX374" s="18"/>
      <c r="URY374" s="18"/>
      <c r="URZ374" s="18"/>
      <c r="USA374" s="18"/>
      <c r="USB374" s="18"/>
      <c r="USC374" s="18"/>
      <c r="USD374" s="18"/>
      <c r="USE374" s="18"/>
      <c r="USF374" s="18"/>
      <c r="USG374" s="18"/>
      <c r="USH374" s="18"/>
      <c r="USI374" s="18"/>
      <c r="USJ374" s="18"/>
      <c r="USK374" s="18"/>
      <c r="USL374" s="18"/>
      <c r="USM374" s="18"/>
      <c r="USN374" s="18"/>
      <c r="USO374" s="18"/>
      <c r="USP374" s="18"/>
      <c r="USQ374" s="18"/>
      <c r="USR374" s="18"/>
      <c r="USS374" s="18"/>
      <c r="UST374" s="18"/>
      <c r="USU374" s="18"/>
      <c r="USV374" s="18"/>
      <c r="USW374" s="18"/>
      <c r="USX374" s="18"/>
      <c r="USY374" s="18"/>
      <c r="USZ374" s="18"/>
      <c r="UTA374" s="18"/>
      <c r="UTB374" s="18"/>
      <c r="UTC374" s="18"/>
      <c r="UTD374" s="18"/>
      <c r="UTE374" s="18"/>
      <c r="UTF374" s="18"/>
      <c r="UTG374" s="18"/>
      <c r="UTH374" s="18"/>
      <c r="UTI374" s="18"/>
      <c r="UTJ374" s="18"/>
      <c r="UTK374" s="18"/>
      <c r="UTL374" s="18"/>
      <c r="UTM374" s="18"/>
      <c r="UTN374" s="18"/>
      <c r="UTO374" s="18"/>
      <c r="UTP374" s="18"/>
      <c r="UTQ374" s="18"/>
      <c r="UTR374" s="18"/>
      <c r="UTS374" s="18"/>
      <c r="UTT374" s="18"/>
      <c r="UTU374" s="18"/>
      <c r="UTV374" s="18"/>
      <c r="UTW374" s="18"/>
      <c r="UTX374" s="18"/>
      <c r="UTY374" s="18"/>
      <c r="UTZ374" s="18"/>
      <c r="UUA374" s="18"/>
      <c r="UUB374" s="18"/>
      <c r="UUC374" s="18"/>
      <c r="UUD374" s="18"/>
      <c r="UUE374" s="18"/>
      <c r="UUF374" s="18"/>
      <c r="UUG374" s="18"/>
      <c r="UUH374" s="18"/>
      <c r="UUI374" s="18"/>
      <c r="UUJ374" s="18"/>
      <c r="UUK374" s="18"/>
      <c r="UUL374" s="18"/>
      <c r="UUM374" s="18"/>
      <c r="UUN374" s="18"/>
      <c r="UUO374" s="18"/>
      <c r="UUP374" s="18"/>
      <c r="UUQ374" s="18"/>
      <c r="UUR374" s="18"/>
      <c r="UUS374" s="18"/>
      <c r="UUT374" s="18"/>
      <c r="UUU374" s="18"/>
      <c r="UUV374" s="18"/>
      <c r="UUW374" s="18"/>
      <c r="UUX374" s="18"/>
      <c r="UUY374" s="18"/>
      <c r="UUZ374" s="18"/>
      <c r="UVA374" s="18"/>
      <c r="UVB374" s="18"/>
      <c r="UVC374" s="18"/>
      <c r="UVD374" s="18"/>
      <c r="UVE374" s="18"/>
      <c r="UVF374" s="18"/>
      <c r="UVG374" s="18"/>
      <c r="UVH374" s="18"/>
      <c r="UVI374" s="18"/>
      <c r="UVJ374" s="18"/>
      <c r="UVK374" s="18"/>
      <c r="UVL374" s="18"/>
      <c r="UVM374" s="18"/>
      <c r="UVN374" s="18"/>
      <c r="UVO374" s="18"/>
      <c r="UVP374" s="18"/>
      <c r="UVQ374" s="18"/>
      <c r="UVR374" s="18"/>
      <c r="UVS374" s="18"/>
      <c r="UVT374" s="18"/>
      <c r="UVU374" s="18"/>
      <c r="UVV374" s="18"/>
      <c r="UVW374" s="18"/>
      <c r="UVX374" s="18"/>
      <c r="UVY374" s="18"/>
      <c r="UVZ374" s="18"/>
      <c r="UWA374" s="18"/>
      <c r="UWB374" s="18"/>
      <c r="UWC374" s="18"/>
      <c r="UWD374" s="18"/>
      <c r="UWE374" s="18"/>
      <c r="UWF374" s="18"/>
      <c r="UWG374" s="18"/>
      <c r="UWH374" s="18"/>
      <c r="UWI374" s="18"/>
      <c r="UWJ374" s="18"/>
      <c r="UWK374" s="18"/>
      <c r="UWL374" s="18"/>
      <c r="UWM374" s="18"/>
      <c r="UWN374" s="18"/>
      <c r="UWO374" s="18"/>
      <c r="UWP374" s="18"/>
      <c r="UWQ374" s="18"/>
      <c r="UWR374" s="18"/>
      <c r="UWS374" s="18"/>
      <c r="UWT374" s="18"/>
      <c r="UWU374" s="18"/>
      <c r="UWV374" s="18"/>
      <c r="UWW374" s="18"/>
      <c r="UWX374" s="18"/>
      <c r="UWY374" s="18"/>
      <c r="UWZ374" s="18"/>
      <c r="UXA374" s="18"/>
      <c r="UXB374" s="18"/>
      <c r="UXC374" s="18"/>
      <c r="UXD374" s="18"/>
      <c r="UXE374" s="18"/>
      <c r="UXF374" s="18"/>
      <c r="UXG374" s="18"/>
      <c r="UXH374" s="18"/>
      <c r="UXI374" s="18"/>
      <c r="UXJ374" s="18"/>
      <c r="UXK374" s="18"/>
      <c r="UXL374" s="18"/>
      <c r="UXM374" s="18"/>
      <c r="UXN374" s="18"/>
      <c r="UXO374" s="18"/>
      <c r="UXP374" s="18"/>
      <c r="UXQ374" s="18"/>
      <c r="UXR374" s="18"/>
      <c r="UXS374" s="18"/>
      <c r="UXT374" s="18"/>
      <c r="UXU374" s="18"/>
      <c r="UXV374" s="18"/>
      <c r="UXW374" s="18"/>
      <c r="UXX374" s="18"/>
      <c r="UXY374" s="18"/>
      <c r="UXZ374" s="18"/>
      <c r="UYA374" s="18"/>
      <c r="UYB374" s="18"/>
      <c r="UYC374" s="18"/>
      <c r="UYD374" s="18"/>
      <c r="UYE374" s="18"/>
      <c r="UYF374" s="18"/>
      <c r="UYG374" s="18"/>
      <c r="UYH374" s="18"/>
      <c r="UYI374" s="18"/>
      <c r="UYJ374" s="18"/>
      <c r="UYK374" s="18"/>
      <c r="UYL374" s="18"/>
      <c r="UYM374" s="18"/>
      <c r="UYN374" s="18"/>
      <c r="UYO374" s="18"/>
      <c r="UYP374" s="18"/>
      <c r="UYQ374" s="18"/>
      <c r="UYR374" s="18"/>
      <c r="UYS374" s="18"/>
      <c r="UYT374" s="18"/>
      <c r="UYU374" s="18"/>
      <c r="UYV374" s="18"/>
      <c r="UYW374" s="18"/>
      <c r="UYX374" s="18"/>
      <c r="UYY374" s="18"/>
      <c r="UYZ374" s="18"/>
      <c r="UZA374" s="18"/>
      <c r="UZB374" s="18"/>
      <c r="UZC374" s="18"/>
      <c r="UZD374" s="18"/>
      <c r="UZE374" s="18"/>
      <c r="UZF374" s="18"/>
      <c r="UZG374" s="18"/>
      <c r="UZH374" s="18"/>
      <c r="UZI374" s="18"/>
      <c r="UZJ374" s="18"/>
      <c r="UZK374" s="18"/>
      <c r="UZL374" s="18"/>
      <c r="UZM374" s="18"/>
      <c r="UZN374" s="18"/>
      <c r="UZO374" s="18"/>
      <c r="UZP374" s="18"/>
      <c r="UZQ374" s="18"/>
      <c r="UZR374" s="18"/>
      <c r="UZS374" s="18"/>
      <c r="UZT374" s="18"/>
      <c r="UZU374" s="18"/>
      <c r="UZV374" s="18"/>
      <c r="UZW374" s="18"/>
      <c r="UZX374" s="18"/>
      <c r="UZY374" s="18"/>
      <c r="UZZ374" s="18"/>
      <c r="VAA374" s="18"/>
      <c r="VAB374" s="18"/>
      <c r="VAC374" s="18"/>
      <c r="VAD374" s="18"/>
      <c r="VAE374" s="18"/>
      <c r="VAF374" s="18"/>
      <c r="VAG374" s="18"/>
      <c r="VAH374" s="18"/>
      <c r="VAI374" s="18"/>
      <c r="VAJ374" s="18"/>
      <c r="VAK374" s="18"/>
      <c r="VAL374" s="18"/>
      <c r="VAM374" s="18"/>
      <c r="VAN374" s="18"/>
      <c r="VAO374" s="18"/>
      <c r="VAP374" s="18"/>
      <c r="VAQ374" s="18"/>
      <c r="VAR374" s="18"/>
      <c r="VAS374" s="18"/>
      <c r="VAT374" s="18"/>
      <c r="VAU374" s="18"/>
      <c r="VAV374" s="18"/>
      <c r="VAW374" s="18"/>
      <c r="VAX374" s="18"/>
      <c r="VAY374" s="18"/>
      <c r="VAZ374" s="18"/>
      <c r="VBA374" s="18"/>
      <c r="VBB374" s="18"/>
      <c r="VBC374" s="18"/>
      <c r="VBD374" s="18"/>
      <c r="VBE374" s="18"/>
      <c r="VBF374" s="18"/>
      <c r="VBG374" s="18"/>
      <c r="VBH374" s="18"/>
      <c r="VBI374" s="18"/>
      <c r="VBJ374" s="18"/>
      <c r="VBK374" s="18"/>
      <c r="VBL374" s="18"/>
      <c r="VBM374" s="18"/>
      <c r="VBN374" s="18"/>
      <c r="VBO374" s="18"/>
      <c r="VBP374" s="18"/>
      <c r="VBQ374" s="18"/>
      <c r="VBR374" s="18"/>
      <c r="VBS374" s="18"/>
      <c r="VBT374" s="18"/>
      <c r="VBU374" s="18"/>
      <c r="VBV374" s="18"/>
      <c r="VBW374" s="18"/>
      <c r="VBX374" s="18"/>
      <c r="VBY374" s="18"/>
      <c r="VBZ374" s="18"/>
      <c r="VCA374" s="18"/>
      <c r="VCB374" s="18"/>
      <c r="VCC374" s="18"/>
      <c r="VCD374" s="18"/>
      <c r="VCE374" s="18"/>
      <c r="VCF374" s="18"/>
      <c r="VCG374" s="18"/>
      <c r="VCH374" s="18"/>
      <c r="VCI374" s="18"/>
      <c r="VCJ374" s="18"/>
      <c r="VCK374" s="18"/>
      <c r="VCL374" s="18"/>
      <c r="VCM374" s="18"/>
      <c r="VCN374" s="18"/>
      <c r="VCO374" s="18"/>
      <c r="VCP374" s="18"/>
      <c r="VCQ374" s="18"/>
      <c r="VCR374" s="18"/>
      <c r="VCS374" s="18"/>
      <c r="VCT374" s="18"/>
      <c r="VCU374" s="18"/>
      <c r="VCV374" s="18"/>
      <c r="VCW374" s="18"/>
      <c r="VCX374" s="18"/>
      <c r="VCY374" s="18"/>
      <c r="VCZ374" s="18"/>
      <c r="VDA374" s="18"/>
      <c r="VDB374" s="18"/>
      <c r="VDC374" s="18"/>
      <c r="VDD374" s="18"/>
      <c r="VDE374" s="18"/>
      <c r="VDF374" s="18"/>
      <c r="VDG374" s="18"/>
      <c r="VDH374" s="18"/>
      <c r="VDI374" s="18"/>
      <c r="VDJ374" s="18"/>
      <c r="VDK374" s="18"/>
      <c r="VDL374" s="18"/>
      <c r="VDM374" s="18"/>
      <c r="VDN374" s="18"/>
      <c r="VDO374" s="18"/>
      <c r="VDP374" s="18"/>
      <c r="VDQ374" s="18"/>
      <c r="VDR374" s="18"/>
      <c r="VDS374" s="18"/>
      <c r="VDT374" s="18"/>
      <c r="VDU374" s="18"/>
      <c r="VDV374" s="18"/>
      <c r="VDW374" s="18"/>
      <c r="VDX374" s="18"/>
      <c r="VDY374" s="18"/>
      <c r="VDZ374" s="18"/>
      <c r="VEA374" s="18"/>
      <c r="VEB374" s="18"/>
      <c r="VEC374" s="18"/>
      <c r="VED374" s="18"/>
      <c r="VEE374" s="18"/>
      <c r="VEF374" s="18"/>
      <c r="VEG374" s="18"/>
      <c r="VEH374" s="18"/>
      <c r="VEI374" s="18"/>
      <c r="VEJ374" s="18"/>
      <c r="VEK374" s="18"/>
      <c r="VEL374" s="18"/>
      <c r="VEM374" s="18"/>
      <c r="VEN374" s="18"/>
      <c r="VEO374" s="18"/>
      <c r="VEP374" s="18"/>
      <c r="VEQ374" s="18"/>
      <c r="VER374" s="18"/>
      <c r="VES374" s="18"/>
      <c r="VET374" s="18"/>
      <c r="VEU374" s="18"/>
      <c r="VEV374" s="18"/>
      <c r="VEW374" s="18"/>
      <c r="VEX374" s="18"/>
      <c r="VEY374" s="18"/>
      <c r="VEZ374" s="18"/>
      <c r="VFA374" s="18"/>
      <c r="VFB374" s="18"/>
      <c r="VFC374" s="18"/>
      <c r="VFD374" s="18"/>
      <c r="VFE374" s="18"/>
      <c r="VFF374" s="18"/>
      <c r="VFG374" s="18"/>
      <c r="VFH374" s="18"/>
      <c r="VFI374" s="18"/>
      <c r="VFJ374" s="18"/>
      <c r="VFK374" s="18"/>
      <c r="VFL374" s="18"/>
      <c r="VFM374" s="18"/>
      <c r="VFN374" s="18"/>
      <c r="VFO374" s="18"/>
      <c r="VFP374" s="18"/>
      <c r="VFQ374" s="18"/>
      <c r="VFR374" s="18"/>
      <c r="VFS374" s="18"/>
      <c r="VFT374" s="18"/>
      <c r="VFU374" s="18"/>
      <c r="VFV374" s="18"/>
      <c r="VFW374" s="18"/>
      <c r="VFX374" s="18"/>
      <c r="VFY374" s="18"/>
      <c r="VFZ374" s="18"/>
      <c r="VGA374" s="18"/>
      <c r="VGB374" s="18"/>
      <c r="VGC374" s="18"/>
      <c r="VGD374" s="18"/>
      <c r="VGE374" s="18"/>
      <c r="VGF374" s="18"/>
      <c r="VGG374" s="18"/>
      <c r="VGH374" s="18"/>
      <c r="VGI374" s="18"/>
      <c r="VGJ374" s="18"/>
      <c r="VGK374" s="18"/>
      <c r="VGL374" s="18"/>
      <c r="VGM374" s="18"/>
      <c r="VGN374" s="18"/>
      <c r="VGO374" s="18"/>
      <c r="VGP374" s="18"/>
      <c r="VGQ374" s="18"/>
      <c r="VGR374" s="18"/>
      <c r="VGS374" s="18"/>
      <c r="VGT374" s="18"/>
      <c r="VGU374" s="18"/>
      <c r="VGV374" s="18"/>
      <c r="VGW374" s="18"/>
      <c r="VGX374" s="18"/>
      <c r="VGY374" s="18"/>
      <c r="VGZ374" s="18"/>
      <c r="VHA374" s="18"/>
      <c r="VHB374" s="18"/>
      <c r="VHC374" s="18"/>
      <c r="VHD374" s="18"/>
      <c r="VHE374" s="18"/>
      <c r="VHF374" s="18"/>
      <c r="VHG374" s="18"/>
      <c r="VHH374" s="18"/>
      <c r="VHI374" s="18"/>
      <c r="VHJ374" s="18"/>
      <c r="VHK374" s="18"/>
      <c r="VHL374" s="18"/>
      <c r="VHM374" s="18"/>
      <c r="VHN374" s="18"/>
      <c r="VHO374" s="18"/>
      <c r="VHP374" s="18"/>
      <c r="VHQ374" s="18"/>
      <c r="VHR374" s="18"/>
      <c r="VHS374" s="18"/>
      <c r="VHT374" s="18"/>
      <c r="VHU374" s="18"/>
      <c r="VHV374" s="18"/>
      <c r="VHW374" s="18"/>
      <c r="VHX374" s="18"/>
      <c r="VHY374" s="18"/>
      <c r="VHZ374" s="18"/>
      <c r="VIA374" s="18"/>
      <c r="VIB374" s="18"/>
      <c r="VIC374" s="18"/>
      <c r="VID374" s="18"/>
      <c r="VIE374" s="18"/>
      <c r="VIF374" s="18"/>
      <c r="VIG374" s="18"/>
      <c r="VIH374" s="18"/>
      <c r="VII374" s="18"/>
      <c r="VIJ374" s="18"/>
      <c r="VIK374" s="18"/>
      <c r="VIL374" s="18"/>
      <c r="VIM374" s="18"/>
      <c r="VIN374" s="18"/>
      <c r="VIO374" s="18"/>
      <c r="VIP374" s="18"/>
      <c r="VIQ374" s="18"/>
      <c r="VIR374" s="18"/>
      <c r="VIS374" s="18"/>
      <c r="VIT374" s="18"/>
      <c r="VIU374" s="18"/>
      <c r="VIV374" s="18"/>
      <c r="VIW374" s="18"/>
      <c r="VIX374" s="18"/>
      <c r="VIY374" s="18"/>
      <c r="VIZ374" s="18"/>
      <c r="VJA374" s="18"/>
      <c r="VJB374" s="18"/>
      <c r="VJC374" s="18"/>
      <c r="VJD374" s="18"/>
      <c r="VJE374" s="18"/>
      <c r="VJF374" s="18"/>
      <c r="VJG374" s="18"/>
      <c r="VJH374" s="18"/>
      <c r="VJI374" s="18"/>
      <c r="VJJ374" s="18"/>
      <c r="VJK374" s="18"/>
      <c r="VJL374" s="18"/>
      <c r="VJM374" s="18"/>
      <c r="VJN374" s="18"/>
      <c r="VJO374" s="18"/>
      <c r="VJP374" s="18"/>
      <c r="VJQ374" s="18"/>
      <c r="VJR374" s="18"/>
      <c r="VJS374" s="18"/>
      <c r="VJT374" s="18"/>
      <c r="VJU374" s="18"/>
      <c r="VJV374" s="18"/>
      <c r="VJW374" s="18"/>
      <c r="VJX374" s="18"/>
      <c r="VJY374" s="18"/>
      <c r="VJZ374" s="18"/>
      <c r="VKA374" s="18"/>
      <c r="VKB374" s="18"/>
      <c r="VKC374" s="18"/>
      <c r="VKD374" s="18"/>
      <c r="VKE374" s="18"/>
      <c r="VKF374" s="18"/>
      <c r="VKG374" s="18"/>
      <c r="VKH374" s="18"/>
      <c r="VKI374" s="18"/>
      <c r="VKJ374" s="18"/>
      <c r="VKK374" s="18"/>
      <c r="VKL374" s="18"/>
      <c r="VKM374" s="18"/>
      <c r="VKN374" s="18"/>
      <c r="VKO374" s="18"/>
      <c r="VKP374" s="18"/>
      <c r="VKQ374" s="18"/>
      <c r="VKR374" s="18"/>
      <c r="VKS374" s="18"/>
      <c r="VKT374" s="18"/>
      <c r="VKU374" s="18"/>
      <c r="VKV374" s="18"/>
      <c r="VKW374" s="18"/>
      <c r="VKX374" s="18"/>
      <c r="VKY374" s="18"/>
      <c r="VKZ374" s="18"/>
      <c r="VLA374" s="18"/>
      <c r="VLB374" s="18"/>
      <c r="VLC374" s="18"/>
      <c r="VLD374" s="18"/>
      <c r="VLE374" s="18"/>
      <c r="VLF374" s="18"/>
      <c r="VLG374" s="18"/>
      <c r="VLH374" s="18"/>
      <c r="VLI374" s="18"/>
      <c r="VLJ374" s="18"/>
      <c r="VLK374" s="18"/>
      <c r="VLL374" s="18"/>
      <c r="VLM374" s="18"/>
      <c r="VLN374" s="18"/>
      <c r="VLO374" s="18"/>
      <c r="VLP374" s="18"/>
      <c r="VLQ374" s="18"/>
      <c r="VLR374" s="18"/>
      <c r="VLS374" s="18"/>
      <c r="VLT374" s="18"/>
      <c r="VLU374" s="18"/>
      <c r="VLV374" s="18"/>
      <c r="VLW374" s="18"/>
      <c r="VLX374" s="18"/>
      <c r="VLY374" s="18"/>
      <c r="VLZ374" s="18"/>
      <c r="VMA374" s="18"/>
      <c r="VMB374" s="18"/>
      <c r="VMC374" s="18"/>
      <c r="VMD374" s="18"/>
      <c r="VME374" s="18"/>
      <c r="VMF374" s="18"/>
      <c r="VMG374" s="18"/>
      <c r="VMH374" s="18"/>
      <c r="VMI374" s="18"/>
      <c r="VMJ374" s="18"/>
      <c r="VMK374" s="18"/>
      <c r="VML374" s="18"/>
      <c r="VMM374" s="18"/>
      <c r="VMN374" s="18"/>
      <c r="VMO374" s="18"/>
      <c r="VMP374" s="18"/>
      <c r="VMQ374" s="18"/>
      <c r="VMR374" s="18"/>
      <c r="VMS374" s="18"/>
      <c r="VMT374" s="18"/>
      <c r="VMU374" s="18"/>
      <c r="VMV374" s="18"/>
      <c r="VMW374" s="18"/>
      <c r="VMX374" s="18"/>
      <c r="VMY374" s="18"/>
      <c r="VMZ374" s="18"/>
      <c r="VNA374" s="18"/>
      <c r="VNB374" s="18"/>
      <c r="VNC374" s="18"/>
      <c r="VND374" s="18"/>
      <c r="VNE374" s="18"/>
      <c r="VNF374" s="18"/>
      <c r="VNG374" s="18"/>
      <c r="VNH374" s="18"/>
      <c r="VNI374" s="18"/>
      <c r="VNJ374" s="18"/>
      <c r="VNK374" s="18"/>
      <c r="VNL374" s="18"/>
      <c r="VNM374" s="18"/>
      <c r="VNN374" s="18"/>
      <c r="VNO374" s="18"/>
      <c r="VNP374" s="18"/>
      <c r="VNQ374" s="18"/>
      <c r="VNR374" s="18"/>
      <c r="VNS374" s="18"/>
      <c r="VNT374" s="18"/>
      <c r="VNU374" s="18"/>
      <c r="VNV374" s="18"/>
      <c r="VNW374" s="18"/>
      <c r="VNX374" s="18"/>
      <c r="VNY374" s="18"/>
      <c r="VNZ374" s="18"/>
      <c r="VOA374" s="18"/>
      <c r="VOB374" s="18"/>
      <c r="VOC374" s="18"/>
      <c r="VOD374" s="18"/>
      <c r="VOE374" s="18"/>
      <c r="VOF374" s="18"/>
      <c r="VOG374" s="18"/>
      <c r="VOH374" s="18"/>
      <c r="VOI374" s="18"/>
      <c r="VOJ374" s="18"/>
      <c r="VOK374" s="18"/>
      <c r="VOL374" s="18"/>
      <c r="VOM374" s="18"/>
      <c r="VON374" s="18"/>
      <c r="VOO374" s="18"/>
      <c r="VOP374" s="18"/>
      <c r="VOQ374" s="18"/>
      <c r="VOR374" s="18"/>
      <c r="VOS374" s="18"/>
      <c r="VOT374" s="18"/>
      <c r="VOU374" s="18"/>
      <c r="VOV374" s="18"/>
      <c r="VOW374" s="18"/>
      <c r="VOX374" s="18"/>
      <c r="VOY374" s="18"/>
      <c r="VOZ374" s="18"/>
      <c r="VPA374" s="18"/>
      <c r="VPB374" s="18"/>
      <c r="VPC374" s="18"/>
      <c r="VPD374" s="18"/>
      <c r="VPE374" s="18"/>
      <c r="VPF374" s="18"/>
      <c r="VPG374" s="18"/>
      <c r="VPH374" s="18"/>
      <c r="VPI374" s="18"/>
      <c r="VPJ374" s="18"/>
      <c r="VPK374" s="18"/>
      <c r="VPL374" s="18"/>
      <c r="VPM374" s="18"/>
      <c r="VPN374" s="18"/>
      <c r="VPO374" s="18"/>
      <c r="VPP374" s="18"/>
      <c r="VPQ374" s="18"/>
      <c r="VPR374" s="18"/>
      <c r="VPS374" s="18"/>
      <c r="VPT374" s="18"/>
      <c r="VPU374" s="18"/>
      <c r="VPV374" s="18"/>
      <c r="VPW374" s="18"/>
      <c r="VPX374" s="18"/>
      <c r="VPY374" s="18"/>
      <c r="VPZ374" s="18"/>
      <c r="VQA374" s="18"/>
      <c r="VQB374" s="18"/>
      <c r="VQC374" s="18"/>
      <c r="VQD374" s="18"/>
      <c r="VQE374" s="18"/>
      <c r="VQF374" s="18"/>
      <c r="VQG374" s="18"/>
      <c r="VQH374" s="18"/>
      <c r="VQI374" s="18"/>
      <c r="VQJ374" s="18"/>
      <c r="VQK374" s="18"/>
      <c r="VQL374" s="18"/>
      <c r="VQM374" s="18"/>
      <c r="VQN374" s="18"/>
      <c r="VQO374" s="18"/>
      <c r="VQP374" s="18"/>
      <c r="VQQ374" s="18"/>
      <c r="VQR374" s="18"/>
      <c r="VQS374" s="18"/>
      <c r="VQT374" s="18"/>
      <c r="VQU374" s="18"/>
      <c r="VQV374" s="18"/>
      <c r="VQW374" s="18"/>
      <c r="VQX374" s="18"/>
      <c r="VQY374" s="18"/>
      <c r="VQZ374" s="18"/>
      <c r="VRA374" s="18"/>
      <c r="VRB374" s="18"/>
      <c r="VRC374" s="18"/>
      <c r="VRD374" s="18"/>
      <c r="VRE374" s="18"/>
      <c r="VRF374" s="18"/>
      <c r="VRG374" s="18"/>
      <c r="VRH374" s="18"/>
      <c r="VRI374" s="18"/>
      <c r="VRJ374" s="18"/>
      <c r="VRK374" s="18"/>
      <c r="VRL374" s="18"/>
      <c r="VRM374" s="18"/>
      <c r="VRN374" s="18"/>
      <c r="VRO374" s="18"/>
      <c r="VRP374" s="18"/>
      <c r="VRQ374" s="18"/>
      <c r="VRR374" s="18"/>
      <c r="VRS374" s="18"/>
      <c r="VRT374" s="18"/>
      <c r="VRU374" s="18"/>
      <c r="VRV374" s="18"/>
      <c r="VRW374" s="18"/>
      <c r="VRX374" s="18"/>
      <c r="VRY374" s="18"/>
      <c r="VRZ374" s="18"/>
      <c r="VSA374" s="18"/>
      <c r="VSB374" s="18"/>
      <c r="VSC374" s="18"/>
      <c r="VSD374" s="18"/>
      <c r="VSE374" s="18"/>
      <c r="VSF374" s="18"/>
      <c r="VSG374" s="18"/>
      <c r="VSH374" s="18"/>
      <c r="VSI374" s="18"/>
      <c r="VSJ374" s="18"/>
      <c r="VSK374" s="18"/>
      <c r="VSL374" s="18"/>
      <c r="VSM374" s="18"/>
      <c r="VSN374" s="18"/>
      <c r="VSO374" s="18"/>
      <c r="VSP374" s="18"/>
      <c r="VSQ374" s="18"/>
      <c r="VSR374" s="18"/>
      <c r="VSS374" s="18"/>
      <c r="VST374" s="18"/>
      <c r="VSU374" s="18"/>
      <c r="VSV374" s="18"/>
      <c r="VSW374" s="18"/>
      <c r="VSX374" s="18"/>
      <c r="VSY374" s="18"/>
      <c r="VSZ374" s="18"/>
      <c r="VTA374" s="18"/>
      <c r="VTB374" s="18"/>
      <c r="VTC374" s="18"/>
      <c r="VTD374" s="18"/>
      <c r="VTE374" s="18"/>
      <c r="VTF374" s="18"/>
      <c r="VTG374" s="18"/>
      <c r="VTH374" s="18"/>
      <c r="VTI374" s="18"/>
      <c r="VTJ374" s="18"/>
      <c r="VTK374" s="18"/>
      <c r="VTL374" s="18"/>
      <c r="VTM374" s="18"/>
      <c r="VTN374" s="18"/>
      <c r="VTO374" s="18"/>
      <c r="VTP374" s="18"/>
      <c r="VTQ374" s="18"/>
      <c r="VTR374" s="18"/>
      <c r="VTS374" s="18"/>
      <c r="VTT374" s="18"/>
      <c r="VTU374" s="18"/>
      <c r="VTV374" s="18"/>
      <c r="VTW374" s="18"/>
      <c r="VTX374" s="18"/>
      <c r="VTY374" s="18"/>
      <c r="VTZ374" s="18"/>
      <c r="VUA374" s="18"/>
      <c r="VUB374" s="18"/>
      <c r="VUC374" s="18"/>
      <c r="VUD374" s="18"/>
      <c r="VUE374" s="18"/>
      <c r="VUF374" s="18"/>
      <c r="VUG374" s="18"/>
      <c r="VUH374" s="18"/>
      <c r="VUI374" s="18"/>
      <c r="VUJ374" s="18"/>
      <c r="VUK374" s="18"/>
      <c r="VUL374" s="18"/>
      <c r="VUM374" s="18"/>
      <c r="VUN374" s="18"/>
      <c r="VUO374" s="18"/>
      <c r="VUP374" s="18"/>
      <c r="VUQ374" s="18"/>
      <c r="VUR374" s="18"/>
      <c r="VUS374" s="18"/>
      <c r="VUT374" s="18"/>
      <c r="VUU374" s="18"/>
      <c r="VUV374" s="18"/>
      <c r="VUW374" s="18"/>
      <c r="VUX374" s="18"/>
      <c r="VUY374" s="18"/>
      <c r="VUZ374" s="18"/>
      <c r="VVA374" s="18"/>
      <c r="VVB374" s="18"/>
      <c r="VVC374" s="18"/>
      <c r="VVD374" s="18"/>
      <c r="VVE374" s="18"/>
      <c r="VVF374" s="18"/>
      <c r="VVG374" s="18"/>
      <c r="VVH374" s="18"/>
      <c r="VVI374" s="18"/>
      <c r="VVJ374" s="18"/>
      <c r="VVK374" s="18"/>
      <c r="VVL374" s="18"/>
      <c r="VVM374" s="18"/>
      <c r="VVN374" s="18"/>
      <c r="VVO374" s="18"/>
      <c r="VVP374" s="18"/>
      <c r="VVQ374" s="18"/>
      <c r="VVR374" s="18"/>
      <c r="VVS374" s="18"/>
      <c r="VVT374" s="18"/>
      <c r="VVU374" s="18"/>
      <c r="VVV374" s="18"/>
      <c r="VVW374" s="18"/>
      <c r="VVX374" s="18"/>
      <c r="VVY374" s="18"/>
      <c r="VVZ374" s="18"/>
      <c r="VWA374" s="18"/>
      <c r="VWB374" s="18"/>
      <c r="VWC374" s="18"/>
      <c r="VWD374" s="18"/>
      <c r="VWE374" s="18"/>
      <c r="VWF374" s="18"/>
      <c r="VWG374" s="18"/>
      <c r="VWH374" s="18"/>
      <c r="VWI374" s="18"/>
      <c r="VWJ374" s="18"/>
      <c r="VWK374" s="18"/>
      <c r="VWL374" s="18"/>
      <c r="VWM374" s="18"/>
      <c r="VWN374" s="18"/>
      <c r="VWO374" s="18"/>
      <c r="VWP374" s="18"/>
      <c r="VWQ374" s="18"/>
      <c r="VWR374" s="18"/>
      <c r="VWS374" s="18"/>
      <c r="VWT374" s="18"/>
      <c r="VWU374" s="18"/>
      <c r="VWV374" s="18"/>
      <c r="VWW374" s="18"/>
      <c r="VWX374" s="18"/>
      <c r="VWY374" s="18"/>
      <c r="VWZ374" s="18"/>
      <c r="VXA374" s="18"/>
      <c r="VXB374" s="18"/>
      <c r="VXC374" s="18"/>
      <c r="VXD374" s="18"/>
      <c r="VXE374" s="18"/>
      <c r="VXF374" s="18"/>
      <c r="VXG374" s="18"/>
      <c r="VXH374" s="18"/>
      <c r="VXI374" s="18"/>
      <c r="VXJ374" s="18"/>
      <c r="VXK374" s="18"/>
      <c r="VXL374" s="18"/>
      <c r="VXM374" s="18"/>
      <c r="VXN374" s="18"/>
      <c r="VXO374" s="18"/>
      <c r="VXP374" s="18"/>
      <c r="VXQ374" s="18"/>
      <c r="VXR374" s="18"/>
      <c r="VXS374" s="18"/>
      <c r="VXT374" s="18"/>
      <c r="VXU374" s="18"/>
      <c r="VXV374" s="18"/>
      <c r="VXW374" s="18"/>
      <c r="VXX374" s="18"/>
      <c r="VXY374" s="18"/>
      <c r="VXZ374" s="18"/>
      <c r="VYA374" s="18"/>
      <c r="VYB374" s="18"/>
      <c r="VYC374" s="18"/>
      <c r="VYD374" s="18"/>
      <c r="VYE374" s="18"/>
      <c r="VYF374" s="18"/>
      <c r="VYG374" s="18"/>
      <c r="VYH374" s="18"/>
      <c r="VYI374" s="18"/>
      <c r="VYJ374" s="18"/>
      <c r="VYK374" s="18"/>
      <c r="VYL374" s="18"/>
      <c r="VYM374" s="18"/>
      <c r="VYN374" s="18"/>
      <c r="VYO374" s="18"/>
      <c r="VYP374" s="18"/>
      <c r="VYQ374" s="18"/>
      <c r="VYR374" s="18"/>
      <c r="VYS374" s="18"/>
      <c r="VYT374" s="18"/>
      <c r="VYU374" s="18"/>
      <c r="VYV374" s="18"/>
      <c r="VYW374" s="18"/>
      <c r="VYX374" s="18"/>
      <c r="VYY374" s="18"/>
      <c r="VYZ374" s="18"/>
      <c r="VZA374" s="18"/>
      <c r="VZB374" s="18"/>
      <c r="VZC374" s="18"/>
      <c r="VZD374" s="18"/>
      <c r="VZE374" s="18"/>
      <c r="VZF374" s="18"/>
      <c r="VZG374" s="18"/>
      <c r="VZH374" s="18"/>
      <c r="VZI374" s="18"/>
      <c r="VZJ374" s="18"/>
      <c r="VZK374" s="18"/>
      <c r="VZL374" s="18"/>
      <c r="VZM374" s="18"/>
      <c r="VZN374" s="18"/>
      <c r="VZO374" s="18"/>
      <c r="VZP374" s="18"/>
      <c r="VZQ374" s="18"/>
      <c r="VZR374" s="18"/>
      <c r="VZS374" s="18"/>
      <c r="VZT374" s="18"/>
      <c r="VZU374" s="18"/>
      <c r="VZV374" s="18"/>
      <c r="VZW374" s="18"/>
      <c r="VZX374" s="18"/>
      <c r="VZY374" s="18"/>
      <c r="VZZ374" s="18"/>
      <c r="WAA374" s="18"/>
      <c r="WAB374" s="18"/>
      <c r="WAC374" s="18"/>
      <c r="WAD374" s="18"/>
      <c r="WAE374" s="18"/>
      <c r="WAF374" s="18"/>
      <c r="WAG374" s="18"/>
      <c r="WAH374" s="18"/>
      <c r="WAI374" s="18"/>
      <c r="WAJ374" s="18"/>
      <c r="WAK374" s="18"/>
      <c r="WAL374" s="18"/>
      <c r="WAM374" s="18"/>
      <c r="WAN374" s="18"/>
      <c r="WAO374" s="18"/>
      <c r="WAP374" s="18"/>
      <c r="WAQ374" s="18"/>
      <c r="WAR374" s="18"/>
      <c r="WAS374" s="18"/>
      <c r="WAT374" s="18"/>
      <c r="WAU374" s="18"/>
      <c r="WAV374" s="18"/>
      <c r="WAW374" s="18"/>
      <c r="WAX374" s="18"/>
      <c r="WAY374" s="18"/>
      <c r="WAZ374" s="18"/>
      <c r="WBA374" s="18"/>
      <c r="WBB374" s="18"/>
      <c r="WBC374" s="18"/>
      <c r="WBD374" s="18"/>
      <c r="WBE374" s="18"/>
      <c r="WBF374" s="18"/>
      <c r="WBG374" s="18"/>
      <c r="WBH374" s="18"/>
      <c r="WBI374" s="18"/>
      <c r="WBJ374" s="18"/>
      <c r="WBK374" s="18"/>
      <c r="WBL374" s="18"/>
      <c r="WBM374" s="18"/>
      <c r="WBN374" s="18"/>
      <c r="WBO374" s="18"/>
      <c r="WBP374" s="18"/>
      <c r="WBQ374" s="18"/>
      <c r="WBR374" s="18"/>
      <c r="WBS374" s="18"/>
      <c r="WBT374" s="18"/>
      <c r="WBU374" s="18"/>
      <c r="WBV374" s="18"/>
      <c r="WBW374" s="18"/>
      <c r="WBX374" s="18"/>
      <c r="WBY374" s="18"/>
      <c r="WBZ374" s="18"/>
      <c r="WCA374" s="18"/>
      <c r="WCB374" s="18"/>
      <c r="WCC374" s="18"/>
      <c r="WCD374" s="18"/>
      <c r="WCE374" s="18"/>
      <c r="WCF374" s="18"/>
      <c r="WCG374" s="18"/>
      <c r="WCH374" s="18"/>
      <c r="WCI374" s="18"/>
      <c r="WCJ374" s="18"/>
      <c r="WCK374" s="18"/>
      <c r="WCL374" s="18"/>
      <c r="WCM374" s="18"/>
      <c r="WCN374" s="18"/>
      <c r="WCO374" s="18"/>
      <c r="WCP374" s="18"/>
      <c r="WCQ374" s="18"/>
      <c r="WCR374" s="18"/>
      <c r="WCS374" s="18"/>
      <c r="WCT374" s="18"/>
      <c r="WCU374" s="18"/>
      <c r="WCV374" s="18"/>
      <c r="WCW374" s="18"/>
      <c r="WCX374" s="18"/>
      <c r="WCY374" s="18"/>
      <c r="WCZ374" s="18"/>
      <c r="WDA374" s="18"/>
      <c r="WDB374" s="18"/>
      <c r="WDC374" s="18"/>
      <c r="WDD374" s="18"/>
      <c r="WDE374" s="18"/>
      <c r="WDF374" s="18"/>
      <c r="WDG374" s="18"/>
      <c r="WDH374" s="18"/>
      <c r="WDI374" s="18"/>
      <c r="WDJ374" s="18"/>
      <c r="WDK374" s="18"/>
      <c r="WDL374" s="18"/>
      <c r="WDM374" s="18"/>
      <c r="WDN374" s="18"/>
      <c r="WDO374" s="18"/>
      <c r="WDP374" s="18"/>
      <c r="WDQ374" s="18"/>
      <c r="WDR374" s="18"/>
      <c r="WDS374" s="18"/>
      <c r="WDT374" s="18"/>
      <c r="WDU374" s="18"/>
      <c r="WDV374" s="18"/>
      <c r="WDW374" s="18"/>
      <c r="WDX374" s="18"/>
      <c r="WDY374" s="18"/>
      <c r="WDZ374" s="18"/>
      <c r="WEA374" s="18"/>
      <c r="WEB374" s="18"/>
      <c r="WEC374" s="18"/>
      <c r="WED374" s="18"/>
      <c r="WEE374" s="18"/>
      <c r="WEF374" s="18"/>
      <c r="WEG374" s="18"/>
      <c r="WEH374" s="18"/>
      <c r="WEI374" s="18"/>
      <c r="WEJ374" s="18"/>
      <c r="WEK374" s="18"/>
      <c r="WEL374" s="18"/>
      <c r="WEM374" s="18"/>
      <c r="WEN374" s="18"/>
      <c r="WEO374" s="18"/>
      <c r="WEP374" s="18"/>
      <c r="WEQ374" s="18"/>
      <c r="WER374" s="18"/>
      <c r="WES374" s="18"/>
      <c r="WET374" s="18"/>
      <c r="WEU374" s="18"/>
      <c r="WEV374" s="18"/>
      <c r="WEW374" s="18"/>
      <c r="WEX374" s="18"/>
      <c r="WEY374" s="18"/>
      <c r="WEZ374" s="18"/>
      <c r="WFA374" s="18"/>
      <c r="WFB374" s="18"/>
      <c r="WFC374" s="18"/>
      <c r="WFD374" s="18"/>
      <c r="WFE374" s="18"/>
      <c r="WFF374" s="18"/>
      <c r="WFG374" s="18"/>
      <c r="WFH374" s="18"/>
      <c r="WFI374" s="18"/>
      <c r="WFJ374" s="18"/>
      <c r="WFK374" s="18"/>
      <c r="WFL374" s="18"/>
      <c r="WFM374" s="18"/>
      <c r="WFN374" s="18"/>
      <c r="WFO374" s="18"/>
      <c r="WFP374" s="18"/>
      <c r="WFQ374" s="18"/>
      <c r="WFR374" s="18"/>
      <c r="WFS374" s="18"/>
      <c r="WFT374" s="18"/>
      <c r="WFU374" s="18"/>
      <c r="WFV374" s="18"/>
      <c r="WFW374" s="18"/>
      <c r="WFX374" s="18"/>
      <c r="WFY374" s="18"/>
      <c r="WFZ374" s="18"/>
      <c r="WGA374" s="18"/>
      <c r="WGB374" s="18"/>
      <c r="WGC374" s="18"/>
      <c r="WGD374" s="18"/>
      <c r="WGE374" s="18"/>
      <c r="WGF374" s="18"/>
      <c r="WGG374" s="18"/>
      <c r="WGH374" s="18"/>
      <c r="WGI374" s="18"/>
      <c r="WGJ374" s="18"/>
      <c r="WGK374" s="18"/>
      <c r="WGL374" s="18"/>
      <c r="WGM374" s="18"/>
      <c r="WGN374" s="18"/>
      <c r="WGO374" s="18"/>
      <c r="WGP374" s="18"/>
      <c r="WGQ374" s="18"/>
      <c r="WGR374" s="18"/>
      <c r="WGS374" s="18"/>
      <c r="WGT374" s="18"/>
      <c r="WGU374" s="18"/>
      <c r="WGV374" s="18"/>
      <c r="WGW374" s="18"/>
      <c r="WGX374" s="18"/>
      <c r="WGY374" s="18"/>
      <c r="WGZ374" s="18"/>
      <c r="WHA374" s="18"/>
      <c r="WHB374" s="18"/>
      <c r="WHC374" s="18"/>
      <c r="WHD374" s="18"/>
      <c r="WHE374" s="18"/>
      <c r="WHF374" s="18"/>
      <c r="WHG374" s="18"/>
      <c r="WHH374" s="18"/>
      <c r="WHI374" s="18"/>
      <c r="WHJ374" s="18"/>
      <c r="WHK374" s="18"/>
      <c r="WHL374" s="18"/>
      <c r="WHM374" s="18"/>
      <c r="WHN374" s="18"/>
      <c r="WHO374" s="18"/>
      <c r="WHP374" s="18"/>
      <c r="WHQ374" s="18"/>
      <c r="WHR374" s="18"/>
      <c r="WHS374" s="18"/>
      <c r="WHT374" s="18"/>
      <c r="WHU374" s="18"/>
      <c r="WHV374" s="18"/>
      <c r="WHW374" s="18"/>
      <c r="WHX374" s="18"/>
      <c r="WHY374" s="18"/>
      <c r="WHZ374" s="18"/>
      <c r="WIA374" s="18"/>
      <c r="WIB374" s="18"/>
      <c r="WIC374" s="18"/>
      <c r="WID374" s="18"/>
      <c r="WIE374" s="18"/>
      <c r="WIF374" s="18"/>
      <c r="WIG374" s="18"/>
      <c r="WIH374" s="18"/>
      <c r="WII374" s="18"/>
      <c r="WIJ374" s="18"/>
      <c r="WIK374" s="18"/>
      <c r="WIL374" s="18"/>
      <c r="WIM374" s="18"/>
      <c r="WIN374" s="18"/>
      <c r="WIO374" s="18"/>
      <c r="WIP374" s="18"/>
      <c r="WIQ374" s="18"/>
      <c r="WIR374" s="18"/>
      <c r="WIS374" s="18"/>
      <c r="WIT374" s="18"/>
      <c r="WIU374" s="18"/>
      <c r="WIV374" s="18"/>
      <c r="WIW374" s="18"/>
      <c r="WIX374" s="18"/>
      <c r="WIY374" s="18"/>
      <c r="WIZ374" s="18"/>
      <c r="WJA374" s="18"/>
      <c r="WJB374" s="18"/>
      <c r="WJC374" s="18"/>
      <c r="WJD374" s="18"/>
      <c r="WJE374" s="18"/>
      <c r="WJF374" s="18"/>
      <c r="WJG374" s="18"/>
      <c r="WJH374" s="18"/>
      <c r="WJI374" s="18"/>
      <c r="WJJ374" s="18"/>
      <c r="WJK374" s="18"/>
      <c r="WJL374" s="18"/>
      <c r="WJM374" s="18"/>
      <c r="WJN374" s="18"/>
      <c r="WJO374" s="18"/>
      <c r="WJP374" s="18"/>
      <c r="WJQ374" s="18"/>
      <c r="WJR374" s="18"/>
      <c r="WJS374" s="18"/>
      <c r="WJT374" s="18"/>
      <c r="WJU374" s="18"/>
      <c r="WJV374" s="18"/>
      <c r="WJW374" s="18"/>
      <c r="WJX374" s="18"/>
      <c r="WJY374" s="18"/>
      <c r="WJZ374" s="18"/>
      <c r="WKA374" s="18"/>
      <c r="WKB374" s="18"/>
      <c r="WKC374" s="18"/>
      <c r="WKD374" s="18"/>
      <c r="WKE374" s="18"/>
      <c r="WKF374" s="18"/>
      <c r="WKG374" s="18"/>
      <c r="WKH374" s="18"/>
      <c r="WKI374" s="18"/>
      <c r="WKJ374" s="18"/>
      <c r="WKK374" s="18"/>
      <c r="WKL374" s="18"/>
      <c r="WKM374" s="18"/>
      <c r="WKN374" s="18"/>
      <c r="WKO374" s="18"/>
      <c r="WKP374" s="18"/>
      <c r="WKQ374" s="18"/>
      <c r="WKR374" s="18"/>
      <c r="WKS374" s="18"/>
      <c r="WKT374" s="18"/>
      <c r="WKU374" s="18"/>
      <c r="WKV374" s="18"/>
      <c r="WKW374" s="18"/>
      <c r="WKX374" s="18"/>
      <c r="WKY374" s="18"/>
      <c r="WKZ374" s="18"/>
      <c r="WLA374" s="18"/>
      <c r="WLB374" s="18"/>
      <c r="WLC374" s="18"/>
      <c r="WLD374" s="18"/>
      <c r="WLE374" s="18"/>
      <c r="WLF374" s="18"/>
      <c r="WLG374" s="18"/>
      <c r="WLH374" s="18"/>
      <c r="WLI374" s="18"/>
      <c r="WLJ374" s="18"/>
      <c r="WLK374" s="18"/>
      <c r="WLL374" s="18"/>
      <c r="WLM374" s="18"/>
      <c r="WLN374" s="18"/>
      <c r="WLO374" s="18"/>
      <c r="WLP374" s="18"/>
      <c r="WLQ374" s="18"/>
      <c r="WLR374" s="18"/>
      <c r="WLS374" s="18"/>
      <c r="WLT374" s="18"/>
      <c r="WLU374" s="18"/>
      <c r="WLV374" s="18"/>
      <c r="WLW374" s="18"/>
      <c r="WLX374" s="18"/>
      <c r="WLY374" s="18"/>
      <c r="WLZ374" s="18"/>
      <c r="WMA374" s="18"/>
      <c r="WMB374" s="18"/>
      <c r="WMC374" s="18"/>
      <c r="WMD374" s="18"/>
      <c r="WME374" s="18"/>
      <c r="WMF374" s="18"/>
      <c r="WMG374" s="18"/>
      <c r="WMH374" s="18"/>
      <c r="WMI374" s="18"/>
      <c r="WMJ374" s="18"/>
      <c r="WMK374" s="18"/>
      <c r="WML374" s="18"/>
      <c r="WMM374" s="18"/>
      <c r="WMN374" s="18"/>
      <c r="WMO374" s="18"/>
      <c r="WMP374" s="18"/>
      <c r="WMQ374" s="18"/>
      <c r="WMR374" s="18"/>
      <c r="WMS374" s="18"/>
      <c r="WMT374" s="18"/>
      <c r="WMU374" s="18"/>
      <c r="WMV374" s="18"/>
      <c r="WMW374" s="18"/>
      <c r="WMX374" s="18"/>
      <c r="WMY374" s="18"/>
      <c r="WMZ374" s="18"/>
      <c r="WNA374" s="18"/>
      <c r="WNB374" s="18"/>
      <c r="WNC374" s="18"/>
      <c r="WND374" s="18"/>
      <c r="WNE374" s="18"/>
      <c r="WNF374" s="18"/>
      <c r="WNG374" s="18"/>
      <c r="WNH374" s="18"/>
      <c r="WNI374" s="18"/>
      <c r="WNJ374" s="18"/>
      <c r="WNK374" s="18"/>
      <c r="WNL374" s="18"/>
      <c r="WNM374" s="18"/>
      <c r="WNN374" s="18"/>
      <c r="WNO374" s="18"/>
      <c r="WNP374" s="18"/>
      <c r="WNQ374" s="18"/>
      <c r="WNR374" s="18"/>
      <c r="WNS374" s="18"/>
      <c r="WNT374" s="18"/>
      <c r="WNU374" s="18"/>
      <c r="WNV374" s="18"/>
      <c r="WNW374" s="18"/>
      <c r="WNX374" s="18"/>
      <c r="WNY374" s="18"/>
      <c r="WNZ374" s="18"/>
      <c r="WOA374" s="18"/>
      <c r="WOB374" s="18"/>
      <c r="WOC374" s="18"/>
      <c r="WOD374" s="18"/>
      <c r="WOE374" s="18"/>
      <c r="WOF374" s="18"/>
      <c r="WOG374" s="18"/>
      <c r="WOH374" s="18"/>
      <c r="WOI374" s="18"/>
      <c r="WOJ374" s="18"/>
      <c r="WOK374" s="18"/>
      <c r="WOL374" s="18"/>
      <c r="WOM374" s="18"/>
      <c r="WON374" s="18"/>
      <c r="WOO374" s="18"/>
      <c r="WOP374" s="18"/>
      <c r="WOQ374" s="18"/>
      <c r="WOR374" s="18"/>
      <c r="WOS374" s="18"/>
      <c r="WOT374" s="18"/>
      <c r="WOU374" s="18"/>
      <c r="WOV374" s="18"/>
      <c r="WOW374" s="18"/>
      <c r="WOX374" s="18"/>
      <c r="WOY374" s="18"/>
      <c r="WOZ374" s="18"/>
      <c r="WPA374" s="18"/>
      <c r="WPB374" s="18"/>
      <c r="WPC374" s="18"/>
      <c r="WPD374" s="18"/>
      <c r="WPE374" s="18"/>
      <c r="WPF374" s="18"/>
      <c r="WPG374" s="18"/>
      <c r="WPH374" s="18"/>
      <c r="WPI374" s="18"/>
      <c r="WPJ374" s="18"/>
      <c r="WPK374" s="18"/>
      <c r="WPL374" s="18"/>
      <c r="WPM374" s="18"/>
      <c r="WPN374" s="18"/>
      <c r="WPO374" s="18"/>
      <c r="WPP374" s="18"/>
      <c r="WPQ374" s="18"/>
      <c r="WPR374" s="18"/>
      <c r="WPS374" s="18"/>
      <c r="WPT374" s="18"/>
      <c r="WPU374" s="18"/>
      <c r="WPV374" s="18"/>
      <c r="WPW374" s="18"/>
      <c r="WPX374" s="18"/>
      <c r="WPY374" s="18"/>
      <c r="WPZ374" s="18"/>
      <c r="WQA374" s="18"/>
      <c r="WQB374" s="18"/>
      <c r="WQC374" s="18"/>
      <c r="WQD374" s="18"/>
      <c r="WQE374" s="18"/>
      <c r="WQF374" s="18"/>
      <c r="WQG374" s="18"/>
      <c r="WQH374" s="18"/>
      <c r="WQI374" s="18"/>
      <c r="WQJ374" s="18"/>
      <c r="WQK374" s="18"/>
      <c r="WQL374" s="18"/>
      <c r="WQM374" s="18"/>
      <c r="WQN374" s="18"/>
      <c r="WQO374" s="18"/>
      <c r="WQP374" s="18"/>
      <c r="WQQ374" s="18"/>
      <c r="WQR374" s="18"/>
      <c r="WQS374" s="18"/>
      <c r="WQT374" s="18"/>
      <c r="WQU374" s="18"/>
      <c r="WQV374" s="18"/>
      <c r="WQW374" s="18"/>
      <c r="WQX374" s="18"/>
      <c r="WQY374" s="18"/>
      <c r="WQZ374" s="18"/>
      <c r="WRA374" s="18"/>
      <c r="WRB374" s="18"/>
      <c r="WRC374" s="18"/>
      <c r="WRD374" s="18"/>
      <c r="WRE374" s="18"/>
      <c r="WRF374" s="18"/>
      <c r="WRG374" s="18"/>
      <c r="WRH374" s="18"/>
      <c r="WRI374" s="18"/>
      <c r="WRJ374" s="18"/>
      <c r="WRK374" s="18"/>
      <c r="WRL374" s="18"/>
      <c r="WRM374" s="18"/>
      <c r="WRN374" s="18"/>
      <c r="WRO374" s="18"/>
      <c r="WRP374" s="18"/>
      <c r="WRQ374" s="18"/>
      <c r="WRR374" s="18"/>
      <c r="WRS374" s="18"/>
      <c r="WRT374" s="18"/>
      <c r="WRU374" s="18"/>
      <c r="WRV374" s="18"/>
      <c r="WRW374" s="18"/>
      <c r="WRX374" s="18"/>
      <c r="WRY374" s="18"/>
      <c r="WRZ374" s="18"/>
      <c r="WSA374" s="18"/>
      <c r="WSB374" s="18"/>
      <c r="WSC374" s="18"/>
      <c r="WSD374" s="18"/>
      <c r="WSE374" s="18"/>
      <c r="WSF374" s="18"/>
      <c r="WSG374" s="18"/>
      <c r="WSH374" s="18"/>
      <c r="WSI374" s="18"/>
      <c r="WSJ374" s="18"/>
      <c r="WSK374" s="18"/>
      <c r="WSL374" s="18"/>
      <c r="WSM374" s="18"/>
      <c r="WSN374" s="18"/>
      <c r="WSO374" s="18"/>
      <c r="WSP374" s="18"/>
      <c r="WSQ374" s="18"/>
      <c r="WSR374" s="18"/>
      <c r="WSS374" s="18"/>
      <c r="WST374" s="18"/>
      <c r="WSU374" s="18"/>
      <c r="WSV374" s="18"/>
      <c r="WSW374" s="18"/>
      <c r="WSX374" s="18"/>
      <c r="WSY374" s="18"/>
      <c r="WSZ374" s="18"/>
      <c r="WTA374" s="18"/>
      <c r="WTB374" s="18"/>
      <c r="WTC374" s="18"/>
      <c r="WTD374" s="18"/>
      <c r="WTE374" s="18"/>
      <c r="WTF374" s="18"/>
      <c r="WTG374" s="18"/>
      <c r="WTH374" s="18"/>
      <c r="WTI374" s="18"/>
      <c r="WTJ374" s="18"/>
      <c r="WTK374" s="18"/>
      <c r="WTL374" s="18"/>
      <c r="WTM374" s="18"/>
      <c r="WTN374" s="18"/>
      <c r="WTO374" s="18"/>
      <c r="WTP374" s="18"/>
      <c r="WTQ374" s="18"/>
      <c r="WTR374" s="18"/>
      <c r="WTS374" s="18"/>
      <c r="WTT374" s="18"/>
      <c r="WTU374" s="18"/>
      <c r="WTV374" s="18"/>
      <c r="WTW374" s="18"/>
      <c r="WTX374" s="18"/>
      <c r="WTY374" s="18"/>
      <c r="WTZ374" s="18"/>
      <c r="WUA374" s="18"/>
      <c r="WUB374" s="18"/>
      <c r="WUC374" s="18"/>
      <c r="WUD374" s="18"/>
      <c r="WUE374" s="18"/>
      <c r="WUF374" s="18"/>
      <c r="WUG374" s="18"/>
      <c r="WUH374" s="18"/>
      <c r="WUI374" s="18"/>
      <c r="WUJ374" s="18"/>
      <c r="WUK374" s="18"/>
      <c r="WUL374" s="18"/>
      <c r="WUM374" s="18"/>
      <c r="WUN374" s="18"/>
      <c r="WUO374" s="18"/>
      <c r="WUP374" s="18"/>
      <c r="WUQ374" s="18"/>
      <c r="WUR374" s="18"/>
      <c r="WUS374" s="18"/>
      <c r="WUT374" s="18"/>
      <c r="WUU374" s="18"/>
      <c r="WUV374" s="18"/>
      <c r="WUW374" s="18"/>
      <c r="WUX374" s="18"/>
      <c r="WUY374" s="18"/>
      <c r="WUZ374" s="18"/>
      <c r="WVA374" s="18"/>
      <c r="WVB374" s="18"/>
      <c r="WVC374" s="18"/>
      <c r="WVD374" s="18"/>
      <c r="WVE374" s="18"/>
      <c r="WVF374" s="18"/>
      <c r="WVG374" s="18"/>
      <c r="WVH374" s="18"/>
      <c r="WVI374" s="18"/>
      <c r="WVJ374" s="18"/>
      <c r="WVK374" s="18"/>
      <c r="WVL374" s="18"/>
      <c r="WVM374" s="18"/>
      <c r="WVN374" s="18"/>
      <c r="WVO374" s="18"/>
      <c r="WVP374" s="18"/>
      <c r="WVQ374" s="18"/>
      <c r="WVR374" s="18"/>
      <c r="WVS374" s="18"/>
      <c r="WVT374" s="18"/>
      <c r="WVU374" s="18"/>
      <c r="WVV374" s="18"/>
      <c r="WVW374" s="18"/>
      <c r="WVX374" s="18"/>
      <c r="WVY374" s="18"/>
      <c r="WVZ374" s="18"/>
      <c r="WWA374" s="18"/>
      <c r="WWB374" s="18"/>
      <c r="WWC374" s="18"/>
      <c r="WWD374" s="18"/>
      <c r="WWE374" s="18"/>
      <c r="WWF374" s="18"/>
      <c r="WWG374" s="18"/>
      <c r="WWH374" s="18"/>
      <c r="WWI374" s="18"/>
      <c r="WWJ374" s="18"/>
      <c r="WWK374" s="18"/>
      <c r="WWL374" s="18"/>
      <c r="WWM374" s="18"/>
      <c r="WWN374" s="18"/>
      <c r="WWO374" s="18"/>
      <c r="WWP374" s="18"/>
      <c r="WWQ374" s="18"/>
      <c r="WWR374" s="18"/>
      <c r="WWS374" s="18"/>
      <c r="WWT374" s="18"/>
      <c r="WWU374" s="18"/>
      <c r="WWV374" s="18"/>
      <c r="WWW374" s="18"/>
      <c r="WWX374" s="18"/>
      <c r="WWY374" s="18"/>
      <c r="WWZ374" s="18"/>
      <c r="WXA374" s="18"/>
      <c r="WXB374" s="18"/>
      <c r="WXC374" s="18"/>
      <c r="WXD374" s="18"/>
      <c r="WXE374" s="18"/>
      <c r="WXF374" s="18"/>
      <c r="WXG374" s="18"/>
      <c r="WXH374" s="18"/>
      <c r="WXI374" s="18"/>
      <c r="WXJ374" s="18"/>
      <c r="WXK374" s="18"/>
      <c r="WXL374" s="18"/>
      <c r="WXM374" s="18"/>
      <c r="WXN374" s="18"/>
      <c r="WXO374" s="18"/>
      <c r="WXP374" s="18"/>
      <c r="WXQ374" s="18"/>
      <c r="WXR374" s="18"/>
      <c r="WXS374" s="18"/>
      <c r="WXT374" s="18"/>
      <c r="WXU374" s="18"/>
      <c r="WXV374" s="18"/>
      <c r="WXW374" s="18"/>
      <c r="WXX374" s="18"/>
      <c r="WXY374" s="18"/>
      <c r="WXZ374" s="18"/>
      <c r="WYA374" s="18"/>
      <c r="WYB374" s="18"/>
      <c r="WYC374" s="18"/>
      <c r="WYD374" s="18"/>
      <c r="WYE374" s="18"/>
      <c r="WYF374" s="18"/>
      <c r="WYG374" s="18"/>
      <c r="WYH374" s="18"/>
      <c r="WYI374" s="18"/>
      <c r="WYJ374" s="18"/>
      <c r="WYK374" s="18"/>
      <c r="WYL374" s="18"/>
      <c r="WYM374" s="18"/>
      <c r="WYN374" s="18"/>
      <c r="WYO374" s="18"/>
      <c r="WYP374" s="18"/>
      <c r="WYQ374" s="18"/>
      <c r="WYR374" s="18"/>
      <c r="WYS374" s="18"/>
      <c r="WYT374" s="18"/>
      <c r="WYU374" s="18"/>
      <c r="WYV374" s="18"/>
      <c r="WYW374" s="18"/>
      <c r="WYX374" s="18"/>
      <c r="WYY374" s="18"/>
      <c r="WYZ374" s="18"/>
      <c r="WZA374" s="18"/>
      <c r="WZB374" s="18"/>
      <c r="WZC374" s="18"/>
      <c r="WZD374" s="18"/>
      <c r="WZE374" s="18"/>
      <c r="WZF374" s="18"/>
      <c r="WZG374" s="18"/>
      <c r="WZH374" s="18"/>
      <c r="WZI374" s="18"/>
      <c r="WZJ374" s="18"/>
      <c r="WZK374" s="18"/>
      <c r="WZL374" s="18"/>
      <c r="WZM374" s="18"/>
      <c r="WZN374" s="18"/>
      <c r="WZO374" s="18"/>
      <c r="WZP374" s="18"/>
      <c r="WZQ374" s="18"/>
      <c r="WZR374" s="18"/>
      <c r="WZS374" s="18"/>
      <c r="WZT374" s="18"/>
      <c r="WZU374" s="18"/>
      <c r="WZV374" s="18"/>
      <c r="WZW374" s="18"/>
      <c r="WZX374" s="18"/>
      <c r="WZY374" s="18"/>
      <c r="WZZ374" s="18"/>
      <c r="XAA374" s="18"/>
      <c r="XAB374" s="18"/>
      <c r="XAC374" s="18"/>
      <c r="XAD374" s="18"/>
      <c r="XAE374" s="18"/>
      <c r="XAF374" s="18"/>
      <c r="XAG374" s="18"/>
      <c r="XAH374" s="18"/>
      <c r="XAI374" s="18"/>
      <c r="XAJ374" s="18"/>
      <c r="XAK374" s="18"/>
      <c r="XAL374" s="18"/>
      <c r="XAM374" s="18"/>
      <c r="XAN374" s="18"/>
      <c r="XAO374" s="18"/>
      <c r="XAP374" s="18"/>
      <c r="XAQ374" s="18"/>
      <c r="XAR374" s="18"/>
      <c r="XAS374" s="18"/>
      <c r="XAT374" s="18"/>
      <c r="XAU374" s="18"/>
      <c r="XAV374" s="18"/>
      <c r="XAW374" s="18"/>
      <c r="XAX374" s="18"/>
      <c r="XAY374" s="18"/>
      <c r="XAZ374" s="18"/>
      <c r="XBA374" s="18"/>
      <c r="XBB374" s="18"/>
      <c r="XBC374" s="18"/>
      <c r="XBD374" s="18"/>
      <c r="XBE374" s="18"/>
      <c r="XBF374" s="18"/>
      <c r="XBG374" s="18"/>
      <c r="XBH374" s="18"/>
      <c r="XBI374" s="18"/>
      <c r="XBJ374" s="18"/>
      <c r="XBK374" s="18"/>
      <c r="XBL374" s="18"/>
      <c r="XBM374" s="18"/>
      <c r="XBN374" s="18"/>
      <c r="XBO374" s="18"/>
      <c r="XBP374" s="18"/>
      <c r="XBQ374" s="18"/>
      <c r="XBR374" s="18"/>
      <c r="XBS374" s="18"/>
      <c r="XBT374" s="18"/>
      <c r="XBU374" s="18"/>
      <c r="XBV374" s="18"/>
      <c r="XBW374" s="18"/>
      <c r="XBX374" s="18"/>
      <c r="XBY374" s="18"/>
      <c r="XBZ374" s="18"/>
      <c r="XCA374" s="18"/>
      <c r="XCB374" s="18"/>
      <c r="XCC374" s="18"/>
      <c r="XCD374" s="18"/>
      <c r="XCE374" s="18"/>
      <c r="XCF374" s="18"/>
      <c r="XCG374" s="18"/>
      <c r="XCH374" s="18"/>
      <c r="XCI374" s="18"/>
      <c r="XCJ374" s="18"/>
      <c r="XCK374" s="18"/>
      <c r="XCL374" s="18"/>
      <c r="XCM374" s="18"/>
      <c r="XCN374" s="18"/>
      <c r="XCO374" s="18"/>
      <c r="XCP374" s="18"/>
      <c r="XCQ374" s="18"/>
      <c r="XCR374" s="18"/>
      <c r="XCS374" s="18"/>
      <c r="XCT374" s="18"/>
      <c r="XCU374" s="18"/>
      <c r="XCV374" s="18"/>
      <c r="XCW374" s="18"/>
      <c r="XCX374" s="18"/>
      <c r="XCY374" s="18"/>
      <c r="XCZ374" s="18"/>
      <c r="XDA374" s="18"/>
      <c r="XDB374" s="18"/>
      <c r="XDC374" s="18"/>
      <c r="XDD374" s="18"/>
      <c r="XDE374" s="18"/>
      <c r="XDF374" s="18"/>
      <c r="XDG374" s="18"/>
      <c r="XDH374" s="18"/>
      <c r="XDI374" s="18"/>
      <c r="XDJ374" s="18"/>
      <c r="XDK374" s="18"/>
      <c r="XDL374" s="18"/>
      <c r="XDM374" s="18"/>
      <c r="XDN374" s="18"/>
      <c r="XDO374" s="18"/>
      <c r="XDP374" s="18"/>
      <c r="XDQ374" s="18"/>
      <c r="XDR374" s="18"/>
      <c r="XDS374" s="18"/>
      <c r="XDT374" s="18"/>
      <c r="XDU374" s="18"/>
      <c r="XDV374" s="18"/>
      <c r="XDW374" s="18"/>
      <c r="XDX374" s="18"/>
      <c r="XDY374" s="18"/>
      <c r="XDZ374" s="18"/>
      <c r="XEA374" s="18"/>
      <c r="XEB374" s="18"/>
      <c r="XEC374" s="18"/>
      <c r="XED374" s="18"/>
      <c r="XEE374" s="18"/>
      <c r="XEF374" s="18"/>
      <c r="XEG374" s="18"/>
      <c r="XEH374" s="18"/>
      <c r="XEI374" s="18"/>
      <c r="XEJ374" s="18"/>
      <c r="XEK374" s="18"/>
      <c r="XEL374" s="18"/>
      <c r="XEM374" s="18"/>
      <c r="XEN374" s="18"/>
      <c r="XEO374" s="18"/>
      <c r="XEP374" s="18"/>
      <c r="XEQ374" s="18"/>
      <c r="XER374" s="18"/>
      <c r="XES374" s="18"/>
      <c r="XET374" s="18"/>
      <c r="XEU374" s="18"/>
      <c r="XEV374" s="18"/>
      <c r="XEW374" s="18"/>
      <c r="XEX374" s="18"/>
      <c r="XEY374" s="18"/>
      <c r="XEZ374" s="18"/>
      <c r="XFA374" s="18"/>
      <c r="XFB374" s="18"/>
      <c r="XFC374" s="18"/>
      <c r="XFD374" s="18"/>
    </row>
    <row r="375" spans="1:16384" ht="31.8" customHeight="1">
      <c r="A375" s="103">
        <v>7</v>
      </c>
      <c r="B375" s="18" t="s">
        <v>366</v>
      </c>
      <c r="C375" s="18"/>
      <c r="D375" s="66">
        <v>300000</v>
      </c>
      <c r="E375" s="424">
        <v>-300000</v>
      </c>
      <c r="F375" s="66">
        <f>D375+E375</f>
        <v>0</v>
      </c>
    </row>
    <row r="376" spans="1:16384" ht="32.25" customHeight="1">
      <c r="A376" s="103"/>
      <c r="B376" s="67" t="s">
        <v>6</v>
      </c>
      <c r="C376" s="67"/>
      <c r="D376" s="155">
        <f>SUM(D372:D375)</f>
        <v>420000</v>
      </c>
      <c r="E376" s="405">
        <f>SUM(E372:E375)</f>
        <v>0</v>
      </c>
      <c r="F376" s="155">
        <f>SUM(F372:F375)</f>
        <v>420000</v>
      </c>
    </row>
    <row r="377" spans="1:16384" ht="30" customHeight="1">
      <c r="A377" s="318"/>
      <c r="B377" s="122" t="s">
        <v>352</v>
      </c>
      <c r="C377" s="157"/>
      <c r="D377" s="143">
        <f>D376+D370</f>
        <v>860000</v>
      </c>
      <c r="E377" s="143">
        <f t="shared" ref="E377:F377" si="39">E376+E370</f>
        <v>180000</v>
      </c>
      <c r="F377" s="143">
        <f t="shared" si="39"/>
        <v>910000</v>
      </c>
    </row>
    <row r="378" spans="1:16384" ht="30" customHeight="1">
      <c r="A378" s="318"/>
      <c r="B378" s="122"/>
      <c r="C378" s="157"/>
      <c r="D378" s="158"/>
      <c r="E378" s="348"/>
      <c r="F378" s="213"/>
    </row>
    <row r="379" spans="1:16384" ht="44.25" customHeight="1">
      <c r="A379" s="491" t="s">
        <v>367</v>
      </c>
      <c r="B379" s="491"/>
      <c r="C379" s="491"/>
      <c r="D379" s="491"/>
      <c r="E379" s="367"/>
      <c r="F379" s="213"/>
    </row>
    <row r="380" spans="1:16384" ht="41.25" customHeight="1">
      <c r="A380" s="150" t="s">
        <v>89</v>
      </c>
      <c r="B380" s="150" t="s">
        <v>90</v>
      </c>
      <c r="C380" s="53" t="s">
        <v>91</v>
      </c>
      <c r="D380" s="319" t="s">
        <v>547</v>
      </c>
      <c r="E380" s="347" t="s">
        <v>404</v>
      </c>
      <c r="F380" s="268" t="s">
        <v>405</v>
      </c>
    </row>
    <row r="381" spans="1:16384" ht="53.25" customHeight="1">
      <c r="A381" s="103">
        <v>1</v>
      </c>
      <c r="B381" s="18" t="s">
        <v>368</v>
      </c>
      <c r="C381" s="53" t="s">
        <v>279</v>
      </c>
      <c r="D381" s="66">
        <v>41571</v>
      </c>
      <c r="E381" s="378"/>
      <c r="F381" s="403">
        <v>41571</v>
      </c>
    </row>
    <row r="382" spans="1:16384" ht="40.5" customHeight="1">
      <c r="A382" s="103">
        <v>2</v>
      </c>
      <c r="B382" s="108" t="s">
        <v>369</v>
      </c>
      <c r="C382" s="53" t="s">
        <v>370</v>
      </c>
      <c r="D382" s="66">
        <v>600000</v>
      </c>
      <c r="E382" s="424">
        <v>250000</v>
      </c>
      <c r="F382" s="403">
        <f>D382+E382</f>
        <v>850000</v>
      </c>
    </row>
    <row r="383" spans="1:16384" ht="36" customHeight="1">
      <c r="A383" s="103">
        <v>3</v>
      </c>
      <c r="B383" s="108" t="s">
        <v>371</v>
      </c>
      <c r="C383" s="42" t="s">
        <v>172</v>
      </c>
      <c r="D383" s="66">
        <v>450000</v>
      </c>
      <c r="E383" s="424">
        <v>-450000</v>
      </c>
      <c r="F383" s="403">
        <f t="shared" ref="F383:F384" si="40">D383+E383</f>
        <v>0</v>
      </c>
    </row>
    <row r="384" spans="1:16384" s="209" customFormat="1" ht="32.25" customHeight="1">
      <c r="A384" s="103">
        <v>4</v>
      </c>
      <c r="B384" s="369" t="s">
        <v>372</v>
      </c>
      <c r="C384" s="53" t="s">
        <v>636</v>
      </c>
      <c r="D384" s="66">
        <v>350000</v>
      </c>
      <c r="E384" s="425">
        <v>200000</v>
      </c>
      <c r="F384" s="403">
        <f t="shared" si="40"/>
        <v>550000</v>
      </c>
    </row>
    <row r="385" spans="1:6" ht="32.25" customHeight="1">
      <c r="A385" s="103"/>
      <c r="B385" s="219" t="s">
        <v>198</v>
      </c>
      <c r="C385" s="53"/>
      <c r="D385" s="57">
        <f>SUM(D381:D384)</f>
        <v>1441571</v>
      </c>
      <c r="E385" s="57">
        <f t="shared" ref="E385:F385" si="41">SUM(E381:E384)</f>
        <v>0</v>
      </c>
      <c r="F385" s="57">
        <f t="shared" si="41"/>
        <v>1441571</v>
      </c>
    </row>
    <row r="386" spans="1:6" ht="36" customHeight="1">
      <c r="A386" s="103"/>
      <c r="B386" s="219"/>
      <c r="C386" s="53"/>
      <c r="D386" s="57"/>
      <c r="E386" s="368"/>
      <c r="F386" s="213"/>
    </row>
    <row r="387" spans="1:6" ht="27" customHeight="1">
      <c r="A387" s="103"/>
      <c r="B387" s="489" t="s">
        <v>373</v>
      </c>
      <c r="C387" s="489"/>
      <c r="D387" s="489"/>
      <c r="E387" s="349"/>
      <c r="F387" s="213"/>
    </row>
    <row r="388" spans="1:6" ht="37.950000000000003" customHeight="1">
      <c r="A388" s="103">
        <v>5</v>
      </c>
      <c r="B388" s="108" t="s">
        <v>374</v>
      </c>
      <c r="C388" s="42" t="s">
        <v>172</v>
      </c>
      <c r="D388" s="244">
        <v>60000</v>
      </c>
      <c r="E388" s="349"/>
      <c r="F388" s="244">
        <v>60000</v>
      </c>
    </row>
    <row r="389" spans="1:6" ht="45">
      <c r="A389" s="103">
        <v>6</v>
      </c>
      <c r="B389" s="163" t="s">
        <v>376</v>
      </c>
      <c r="C389" s="42" t="s">
        <v>377</v>
      </c>
      <c r="D389" s="244">
        <v>500000</v>
      </c>
      <c r="E389" s="349"/>
      <c r="F389" s="244">
        <v>500000</v>
      </c>
    </row>
    <row r="390" spans="1:6" ht="26.25" customHeight="1">
      <c r="A390" s="103"/>
      <c r="B390" s="67" t="s">
        <v>6</v>
      </c>
      <c r="C390" s="53"/>
      <c r="D390" s="421">
        <f>SUM(D387:D389)</f>
        <v>560000</v>
      </c>
      <c r="E390" s="349"/>
      <c r="F390" s="421">
        <f>SUM(F387:F389)</f>
        <v>560000</v>
      </c>
    </row>
    <row r="391" spans="1:6" ht="34.5" customHeight="1">
      <c r="A391" s="103"/>
      <c r="B391" s="67" t="s">
        <v>378</v>
      </c>
      <c r="C391" s="53"/>
      <c r="D391" s="422">
        <f>D390+D385</f>
        <v>2001571</v>
      </c>
      <c r="E391" s="422">
        <f t="shared" ref="E391:F391" si="42">E390+E385</f>
        <v>0</v>
      </c>
      <c r="F391" s="422">
        <f t="shared" si="42"/>
        <v>2001571</v>
      </c>
    </row>
    <row r="392" spans="1:6" ht="26.25" customHeight="1">
      <c r="A392" s="186"/>
      <c r="B392" s="98"/>
      <c r="C392" s="109"/>
      <c r="D392" s="98"/>
      <c r="E392" s="349"/>
      <c r="F392" s="213"/>
    </row>
    <row r="393" spans="1:6" ht="55.05" customHeight="1">
      <c r="A393" s="92"/>
      <c r="B393" s="486" t="s">
        <v>379</v>
      </c>
      <c r="C393" s="486"/>
      <c r="D393" s="486"/>
      <c r="E393" s="370"/>
      <c r="F393" s="213"/>
    </row>
    <row r="394" spans="1:6" ht="87.6">
      <c r="A394" s="63">
        <v>1</v>
      </c>
      <c r="B394" s="371" t="s">
        <v>380</v>
      </c>
      <c r="C394" s="371"/>
      <c r="D394" s="74">
        <v>13500</v>
      </c>
      <c r="E394" s="359"/>
      <c r="F394" s="74">
        <v>13500</v>
      </c>
    </row>
    <row r="395" spans="1:6" ht="69.599999999999994">
      <c r="A395" s="63">
        <v>2</v>
      </c>
      <c r="B395" s="372" t="s">
        <v>239</v>
      </c>
      <c r="C395" s="371"/>
      <c r="D395" s="74">
        <v>14000</v>
      </c>
      <c r="E395" s="359"/>
      <c r="F395" s="74">
        <v>14000</v>
      </c>
    </row>
    <row r="396" spans="1:6" ht="69.599999999999994">
      <c r="A396" s="63">
        <v>3</v>
      </c>
      <c r="B396" s="372" t="s">
        <v>381</v>
      </c>
      <c r="C396" s="371"/>
      <c r="D396" s="74">
        <v>5000</v>
      </c>
      <c r="E396" s="359"/>
      <c r="F396" s="74">
        <v>5000</v>
      </c>
    </row>
    <row r="397" spans="1:6" ht="49.05" customHeight="1">
      <c r="A397" s="63">
        <v>4</v>
      </c>
      <c r="B397" s="372" t="s">
        <v>382</v>
      </c>
      <c r="C397" s="371"/>
      <c r="D397" s="74">
        <v>5000</v>
      </c>
      <c r="E397" s="359"/>
      <c r="F397" s="74">
        <v>5000</v>
      </c>
    </row>
    <row r="398" spans="1:6" ht="38.25" customHeight="1">
      <c r="A398" s="63"/>
      <c r="B398" s="86" t="s">
        <v>6</v>
      </c>
      <c r="C398" s="371"/>
      <c r="D398" s="85">
        <f>SUM(D394:D397)</f>
        <v>37500</v>
      </c>
      <c r="E398" s="359"/>
      <c r="F398" s="85">
        <f>SUM(F394:F397)</f>
        <v>37500</v>
      </c>
    </row>
    <row r="399" spans="1:6" ht="33" customHeight="1">
      <c r="A399" s="63"/>
      <c r="B399" s="18"/>
      <c r="C399" s="53"/>
      <c r="D399" s="64"/>
      <c r="E399" s="359"/>
      <c r="F399" s="213"/>
    </row>
    <row r="400" spans="1:6" ht="28.5" customHeight="1">
      <c r="A400" s="317"/>
      <c r="B400" s="213"/>
      <c r="C400" s="53"/>
      <c r="D400" s="245"/>
      <c r="E400" s="373"/>
      <c r="F400" s="213"/>
    </row>
    <row r="401" spans="1:6" ht="37.5" customHeight="1">
      <c r="A401" s="317"/>
      <c r="B401" s="487" t="s">
        <v>83</v>
      </c>
      <c r="C401" s="487"/>
      <c r="D401" s="487"/>
      <c r="E401" s="373"/>
      <c r="F401" s="213"/>
    </row>
    <row r="402" spans="1:6" ht="28.5" customHeight="1">
      <c r="A402" s="317">
        <v>1</v>
      </c>
      <c r="B402" s="53" t="s">
        <v>383</v>
      </c>
      <c r="C402" s="42" t="s">
        <v>384</v>
      </c>
      <c r="D402" s="220">
        <v>35000</v>
      </c>
      <c r="E402" s="373"/>
      <c r="F402" s="220">
        <v>35000</v>
      </c>
    </row>
    <row r="403" spans="1:6" ht="37.5" customHeight="1">
      <c r="A403" s="317">
        <v>2</v>
      </c>
      <c r="B403" s="42" t="s">
        <v>385</v>
      </c>
      <c r="C403" s="53"/>
      <c r="D403" s="220">
        <v>670000</v>
      </c>
      <c r="E403" s="373"/>
      <c r="F403" s="220">
        <v>670000</v>
      </c>
    </row>
    <row r="404" spans="1:6" ht="61.2">
      <c r="A404" s="317">
        <v>3</v>
      </c>
      <c r="B404" s="42" t="s">
        <v>386</v>
      </c>
      <c r="C404" s="53"/>
      <c r="D404" s="220">
        <v>190000</v>
      </c>
      <c r="E404" s="373"/>
      <c r="F404" s="220">
        <v>190000</v>
      </c>
    </row>
    <row r="405" spans="1:6" ht="34.5" customHeight="1">
      <c r="A405" s="317">
        <v>4</v>
      </c>
      <c r="B405" s="42" t="s">
        <v>387</v>
      </c>
      <c r="C405" s="53" t="s">
        <v>388</v>
      </c>
      <c r="D405" s="220">
        <v>680000</v>
      </c>
      <c r="E405" s="373"/>
      <c r="F405" s="220">
        <v>680000</v>
      </c>
    </row>
    <row r="406" spans="1:6" ht="42.75" customHeight="1">
      <c r="A406" s="317">
        <v>5</v>
      </c>
      <c r="B406" s="42" t="s">
        <v>389</v>
      </c>
      <c r="C406" s="53" t="s">
        <v>390</v>
      </c>
      <c r="D406" s="221">
        <v>250000</v>
      </c>
      <c r="E406" s="373"/>
      <c r="F406" s="221">
        <v>250000</v>
      </c>
    </row>
    <row r="407" spans="1:6" ht="31.2">
      <c r="A407" s="317">
        <v>6</v>
      </c>
      <c r="B407" s="42" t="s">
        <v>391</v>
      </c>
      <c r="C407" s="53" t="s">
        <v>390</v>
      </c>
      <c r="D407" s="220">
        <v>30300</v>
      </c>
      <c r="E407" s="373"/>
      <c r="F407" s="220">
        <v>30300</v>
      </c>
    </row>
    <row r="408" spans="1:6" ht="31.2">
      <c r="A408" s="317">
        <v>7</v>
      </c>
      <c r="B408" s="42" t="s">
        <v>392</v>
      </c>
      <c r="C408" s="53"/>
      <c r="D408" s="220">
        <v>250000</v>
      </c>
      <c r="E408" s="373"/>
      <c r="F408" s="220">
        <v>250000</v>
      </c>
    </row>
    <row r="409" spans="1:6" ht="28.95" customHeight="1">
      <c r="A409" s="317">
        <v>8</v>
      </c>
      <c r="B409" s="242" t="s">
        <v>393</v>
      </c>
      <c r="C409" s="53"/>
      <c r="D409" s="220">
        <v>1301916.4099999999</v>
      </c>
      <c r="E409" s="373"/>
      <c r="F409" s="220">
        <v>1301916.4099999999</v>
      </c>
    </row>
    <row r="410" spans="1:6" ht="28.05" customHeight="1">
      <c r="A410" s="317"/>
      <c r="B410" s="53" t="s">
        <v>394</v>
      </c>
      <c r="C410" s="53"/>
      <c r="D410" s="423">
        <f>SUM(D402:D409)</f>
        <v>3407216.41</v>
      </c>
      <c r="E410" s="373"/>
      <c r="F410" s="423">
        <f>SUM(F402:F409)</f>
        <v>3407216.41</v>
      </c>
    </row>
    <row r="411" spans="1:6" ht="22.05" customHeight="1">
      <c r="A411" s="317"/>
      <c r="B411" s="53"/>
      <c r="C411" s="53"/>
      <c r="D411" s="246"/>
      <c r="E411" s="373"/>
      <c r="F411" s="213"/>
    </row>
    <row r="412" spans="1:6" ht="22.95" customHeight="1">
      <c r="A412" s="317"/>
      <c r="B412" s="477" t="s">
        <v>395</v>
      </c>
      <c r="C412" s="477"/>
      <c r="D412" s="477"/>
      <c r="E412" s="373"/>
      <c r="F412" s="213"/>
    </row>
    <row r="413" spans="1:6" ht="39" customHeight="1">
      <c r="A413" s="247">
        <v>1</v>
      </c>
      <c r="B413" s="248" t="s">
        <v>396</v>
      </c>
      <c r="C413" s="220"/>
      <c r="D413" s="249">
        <v>150000</v>
      </c>
      <c r="E413" s="373"/>
      <c r="F413" s="249">
        <v>150000</v>
      </c>
    </row>
    <row r="414" spans="1:6" ht="33" customHeight="1">
      <c r="A414" s="250">
        <v>2</v>
      </c>
      <c r="B414" s="251" t="s">
        <v>397</v>
      </c>
      <c r="C414" s="220"/>
      <c r="D414" s="249">
        <v>25000</v>
      </c>
      <c r="E414" s="360"/>
      <c r="F414" s="249">
        <v>25000</v>
      </c>
    </row>
    <row r="415" spans="1:6" ht="46.2">
      <c r="A415" s="250">
        <v>3</v>
      </c>
      <c r="B415" s="252" t="s">
        <v>398</v>
      </c>
      <c r="C415" s="374"/>
      <c r="D415" s="249">
        <v>50000</v>
      </c>
      <c r="E415" s="213"/>
      <c r="F415" s="249">
        <v>50000</v>
      </c>
    </row>
    <row r="416" spans="1:6" ht="51" customHeight="1">
      <c r="A416" s="250">
        <v>4</v>
      </c>
      <c r="B416" s="253" t="s">
        <v>399</v>
      </c>
      <c r="C416" s="220"/>
      <c r="D416" s="249">
        <v>25000</v>
      </c>
      <c r="E416" s="213"/>
      <c r="F416" s="249">
        <v>25000</v>
      </c>
    </row>
    <row r="417" spans="1:6" ht="44.25" customHeight="1">
      <c r="A417" s="254">
        <v>5</v>
      </c>
      <c r="B417" s="253" t="s">
        <v>400</v>
      </c>
      <c r="C417" s="257"/>
      <c r="D417" s="255">
        <v>50000</v>
      </c>
      <c r="E417" s="213"/>
      <c r="F417" s="255">
        <v>50000</v>
      </c>
    </row>
    <row r="418" spans="1:6" ht="44.25" customHeight="1">
      <c r="A418" s="254">
        <v>6</v>
      </c>
      <c r="B418" s="253" t="s">
        <v>637</v>
      </c>
      <c r="C418" s="257"/>
      <c r="D418" s="255"/>
      <c r="E418" s="403">
        <v>60000</v>
      </c>
      <c r="F418" s="403">
        <v>60000</v>
      </c>
    </row>
    <row r="419" spans="1:6" ht="44.25" customHeight="1">
      <c r="A419" s="256"/>
      <c r="B419" s="256" t="s">
        <v>198</v>
      </c>
      <c r="C419" s="257"/>
      <c r="D419" s="412">
        <f>SUM(D413:D418)</f>
        <v>300000</v>
      </c>
      <c r="E419" s="412">
        <f t="shared" ref="E419:F419" si="43">SUM(E413:E418)</f>
        <v>60000</v>
      </c>
      <c r="F419" s="412">
        <f t="shared" si="43"/>
        <v>360000</v>
      </c>
    </row>
    <row r="420" spans="1:6" ht="44.25" customHeight="1">
      <c r="A420" s="256"/>
      <c r="B420" s="256"/>
      <c r="C420" s="257"/>
      <c r="D420" s="256"/>
      <c r="E420" s="213"/>
      <c r="F420" s="213"/>
    </row>
    <row r="421" spans="1:6" ht="44.25" customHeight="1">
      <c r="A421" s="213"/>
      <c r="B421" s="213"/>
      <c r="C421" s="258"/>
      <c r="D421" s="256"/>
      <c r="E421" s="213"/>
      <c r="F421" s="213"/>
    </row>
    <row r="422" spans="1:6" ht="44.25" customHeight="1">
      <c r="A422" s="213"/>
      <c r="B422" s="213" t="s">
        <v>86</v>
      </c>
      <c r="C422" s="259"/>
      <c r="D422" s="412">
        <f>D122+D138+D184+D358+D377+D391+D398+D410+D419</f>
        <v>41738062.730000004</v>
      </c>
      <c r="E422" s="427">
        <f>E122+E138+E184+E358+E377+E391+E398+E410+E419</f>
        <v>22688079.433000002</v>
      </c>
      <c r="F422" s="412">
        <f>F122+F138+F184+F358+F377+F391+F398+F410+F419</f>
        <v>64863342.162999988</v>
      </c>
    </row>
    <row r="423" spans="1:6" ht="44.25" customHeight="1">
      <c r="A423" s="213"/>
      <c r="B423" s="213"/>
      <c r="C423" s="258">
        <f>C422+C421</f>
        <v>0</v>
      </c>
      <c r="D423" s="260"/>
      <c r="E423" s="213"/>
      <c r="F423" s="213"/>
    </row>
    <row r="424" spans="1:6" ht="44.25" customHeight="1">
      <c r="A424" s="213"/>
      <c r="B424" s="213"/>
      <c r="C424" s="259"/>
      <c r="D424" s="261"/>
      <c r="E424" s="213"/>
      <c r="F424" s="213"/>
    </row>
    <row r="425" spans="1:6" ht="44.25" customHeight="1">
      <c r="A425" s="213"/>
      <c r="B425" s="213"/>
      <c r="C425" s="258"/>
      <c r="D425" s="256"/>
      <c r="E425" s="213"/>
      <c r="F425" s="213"/>
    </row>
    <row r="426" spans="1:6" ht="44.25" customHeight="1">
      <c r="A426" s="213"/>
      <c r="B426" s="213"/>
      <c r="C426" s="259"/>
      <c r="D426" s="260"/>
      <c r="E426" s="213"/>
      <c r="F426" s="213"/>
    </row>
    <row r="427" spans="1:6" ht="44.25" customHeight="1">
      <c r="A427" s="213"/>
      <c r="B427" s="213"/>
      <c r="C427" s="259"/>
      <c r="E427" s="213"/>
      <c r="F427" s="213"/>
    </row>
    <row r="428" spans="1:6" ht="44.25" customHeight="1">
      <c r="A428" s="213"/>
      <c r="B428" s="213"/>
      <c r="C428" s="259"/>
      <c r="E428" s="213"/>
      <c r="F428" s="213"/>
    </row>
    <row r="429" spans="1:6" ht="44.25" customHeight="1">
      <c r="A429" s="213"/>
      <c r="B429" s="213"/>
      <c r="C429" s="259"/>
      <c r="E429" s="213"/>
      <c r="F429" s="213"/>
    </row>
  </sheetData>
  <mergeCells count="18">
    <mergeCell ref="B393:D393"/>
    <mergeCell ref="B401:D401"/>
    <mergeCell ref="B412:D412"/>
    <mergeCell ref="A360:D360"/>
    <mergeCell ref="B362:C362"/>
    <mergeCell ref="A371:D371"/>
    <mergeCell ref="A379:D379"/>
    <mergeCell ref="B387:D387"/>
    <mergeCell ref="A101:D101"/>
    <mergeCell ref="A124:D124"/>
    <mergeCell ref="A139:D139"/>
    <mergeCell ref="B163:C163"/>
    <mergeCell ref="A187:F187"/>
    <mergeCell ref="B8:C8"/>
    <mergeCell ref="B16:C16"/>
    <mergeCell ref="A3:F3"/>
    <mergeCell ref="A2:F2"/>
    <mergeCell ref="A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90"/>
  <sheetViews>
    <sheetView topLeftCell="B83" workbookViewId="0">
      <selection activeCell="B78" sqref="B78:F90"/>
    </sheetView>
  </sheetViews>
  <sheetFormatPr defaultRowHeight="34.200000000000003" customHeight="1"/>
  <cols>
    <col min="2" max="2" width="42.88671875" customWidth="1"/>
    <col min="3" max="3" width="16.44140625" customWidth="1"/>
    <col min="4" max="4" width="24.5546875" customWidth="1"/>
    <col min="5" max="5" width="27.44140625" customWidth="1"/>
    <col min="6" max="6" width="31.33203125" customWidth="1"/>
    <col min="7" max="7" width="27.109375" customWidth="1"/>
    <col min="8" max="8" width="9.88671875" customWidth="1"/>
    <col min="9" max="9" width="21.88671875" customWidth="1"/>
  </cols>
  <sheetData>
    <row r="4" spans="1:9" ht="34.200000000000003" customHeight="1">
      <c r="A4" s="483" t="s">
        <v>562</v>
      </c>
      <c r="B4" s="484"/>
      <c r="C4" s="484"/>
      <c r="D4" s="484"/>
      <c r="E4" s="484"/>
      <c r="F4" s="485"/>
      <c r="G4" s="450">
        <v>21080900.600000001</v>
      </c>
    </row>
    <row r="5" spans="1:9" ht="34.200000000000003" customHeight="1">
      <c r="A5" s="150" t="s">
        <v>89</v>
      </c>
      <c r="B5" s="150" t="s">
        <v>90</v>
      </c>
      <c r="C5" s="319" t="s">
        <v>91</v>
      </c>
      <c r="D5" s="319" t="s">
        <v>656</v>
      </c>
      <c r="E5" s="347" t="s">
        <v>657</v>
      </c>
      <c r="F5" s="451">
        <v>21080900.600000001</v>
      </c>
      <c r="H5" s="453" t="s">
        <v>662</v>
      </c>
    </row>
    <row r="6" spans="1:9" ht="34.200000000000003" customHeight="1">
      <c r="A6" s="103"/>
      <c r="B6" s="104" t="s">
        <v>561</v>
      </c>
      <c r="C6" s="105"/>
      <c r="D6" s="106"/>
      <c r="E6" s="348"/>
      <c r="F6" s="256">
        <f>F5*0.05</f>
        <v>1054045.03</v>
      </c>
      <c r="G6" s="452" t="s">
        <v>658</v>
      </c>
      <c r="H6">
        <v>5</v>
      </c>
      <c r="I6" s="454">
        <f>G4*H6%</f>
        <v>1054045.03</v>
      </c>
    </row>
    <row r="7" spans="1:9" ht="34.200000000000003" customHeight="1">
      <c r="A7" s="103">
        <v>1</v>
      </c>
      <c r="B7" s="108" t="s">
        <v>260</v>
      </c>
      <c r="C7" s="109" t="s">
        <v>261</v>
      </c>
      <c r="D7" s="326">
        <v>70000</v>
      </c>
      <c r="E7" s="405">
        <v>130000</v>
      </c>
      <c r="F7" s="326"/>
      <c r="G7" s="452" t="s">
        <v>659</v>
      </c>
      <c r="H7">
        <v>25</v>
      </c>
      <c r="I7" s="454">
        <f>G4*H7%</f>
        <v>5270225.1500000004</v>
      </c>
    </row>
    <row r="8" spans="1:9" ht="34.200000000000003" customHeight="1">
      <c r="A8" s="103">
        <v>2</v>
      </c>
      <c r="B8" s="108" t="s">
        <v>262</v>
      </c>
      <c r="C8" s="109" t="s">
        <v>261</v>
      </c>
      <c r="D8" s="326">
        <v>40000</v>
      </c>
      <c r="E8" s="405">
        <v>40000</v>
      </c>
      <c r="F8" s="326"/>
      <c r="G8" s="452" t="s">
        <v>159</v>
      </c>
      <c r="H8">
        <v>10</v>
      </c>
      <c r="I8" s="454">
        <f>G4*H8%</f>
        <v>2108090.06</v>
      </c>
    </row>
    <row r="9" spans="1:9" ht="34.200000000000003" customHeight="1">
      <c r="A9" s="103">
        <v>3</v>
      </c>
      <c r="B9" s="108" t="s">
        <v>263</v>
      </c>
      <c r="C9" s="109" t="s">
        <v>261</v>
      </c>
      <c r="D9" s="326">
        <v>70000</v>
      </c>
      <c r="E9" s="405">
        <v>80000</v>
      </c>
      <c r="F9" s="326"/>
      <c r="G9" s="452" t="s">
        <v>660</v>
      </c>
      <c r="H9">
        <v>10</v>
      </c>
      <c r="I9" s="454">
        <f>G4*H9%</f>
        <v>2108090.06</v>
      </c>
    </row>
    <row r="10" spans="1:9" ht="51" customHeight="1">
      <c r="A10" s="103">
        <v>4</v>
      </c>
      <c r="B10" s="42" t="s">
        <v>555</v>
      </c>
      <c r="C10" s="109" t="s">
        <v>261</v>
      </c>
      <c r="D10" s="339">
        <v>60313.88</v>
      </c>
      <c r="E10" s="405"/>
      <c r="F10" s="339"/>
      <c r="G10" s="452" t="s">
        <v>328</v>
      </c>
      <c r="H10">
        <v>10</v>
      </c>
      <c r="I10" s="454">
        <f>G4*H10%</f>
        <v>2108090.06</v>
      </c>
    </row>
    <row r="11" spans="1:9" ht="34.200000000000003" customHeight="1">
      <c r="A11" s="103">
        <v>5</v>
      </c>
      <c r="B11" s="42" t="s">
        <v>556</v>
      </c>
      <c r="C11" s="109" t="s">
        <v>261</v>
      </c>
      <c r="D11" s="339">
        <v>30000</v>
      </c>
      <c r="E11" s="405">
        <v>30000</v>
      </c>
      <c r="F11" s="339"/>
      <c r="G11" s="452" t="s">
        <v>632</v>
      </c>
      <c r="H11">
        <v>10</v>
      </c>
      <c r="I11" s="454">
        <f>G4*H11%</f>
        <v>2108090.06</v>
      </c>
    </row>
    <row r="12" spans="1:9" ht="41.4" customHeight="1">
      <c r="A12" s="103">
        <v>6</v>
      </c>
      <c r="B12" s="108" t="s">
        <v>266</v>
      </c>
      <c r="C12" s="109" t="s">
        <v>261</v>
      </c>
      <c r="D12" s="339">
        <v>100000</v>
      </c>
      <c r="E12" s="405">
        <v>110000</v>
      </c>
      <c r="F12" s="339"/>
      <c r="G12" s="452" t="s">
        <v>661</v>
      </c>
      <c r="H12">
        <v>20</v>
      </c>
      <c r="I12" s="454">
        <f>G4*H12%</f>
        <v>4216180.12</v>
      </c>
    </row>
    <row r="13" spans="1:9" ht="40.799999999999997" customHeight="1">
      <c r="A13" s="103">
        <v>7</v>
      </c>
      <c r="B13" s="18" t="s">
        <v>267</v>
      </c>
      <c r="C13" s="109" t="s">
        <v>261</v>
      </c>
      <c r="D13" s="339">
        <v>50000</v>
      </c>
      <c r="E13" s="405">
        <v>130000</v>
      </c>
      <c r="F13" s="339"/>
      <c r="G13" s="452" t="s">
        <v>607</v>
      </c>
      <c r="H13">
        <v>10</v>
      </c>
      <c r="I13" s="454">
        <f>G4*H13%</f>
        <v>2108090.06</v>
      </c>
    </row>
    <row r="14" spans="1:9" ht="43.8" customHeight="1">
      <c r="A14" s="103">
        <v>9</v>
      </c>
      <c r="B14" s="108" t="s">
        <v>269</v>
      </c>
      <c r="C14" s="109" t="s">
        <v>261</v>
      </c>
      <c r="D14" s="339">
        <v>40000</v>
      </c>
      <c r="E14" s="405">
        <v>50000</v>
      </c>
      <c r="F14" s="339">
        <v>17406277.600000001</v>
      </c>
      <c r="I14" s="454">
        <f>SUM(I6:I13)</f>
        <v>21080900.600000001</v>
      </c>
    </row>
    <row r="15" spans="1:9" ht="39.6" customHeight="1">
      <c r="A15" s="103">
        <v>10</v>
      </c>
      <c r="B15" s="108" t="s">
        <v>634</v>
      </c>
      <c r="C15" s="109" t="s">
        <v>261</v>
      </c>
      <c r="D15" s="339">
        <v>55700.09</v>
      </c>
      <c r="E15" s="405">
        <v>67458.880000000005</v>
      </c>
      <c r="F15" s="339">
        <f>D15/F14*100</f>
        <v>0.32000000965169023</v>
      </c>
      <c r="G15" s="455">
        <v>3.2000000000000002E-3</v>
      </c>
    </row>
    <row r="16" spans="1:9" ht="34.200000000000003" customHeight="1">
      <c r="A16" s="103">
        <v>11</v>
      </c>
      <c r="B16" s="112" t="s">
        <v>271</v>
      </c>
      <c r="C16" s="109" t="s">
        <v>261</v>
      </c>
      <c r="D16" s="339">
        <v>50000</v>
      </c>
      <c r="E16" s="405">
        <v>100000</v>
      </c>
      <c r="F16" s="339">
        <f>I14*F15%</f>
        <v>67458.883954663223</v>
      </c>
      <c r="G16" s="455">
        <v>5.0000000000000001E-3</v>
      </c>
    </row>
    <row r="17" spans="1:7" ht="34.200000000000003" customHeight="1">
      <c r="A17" s="103">
        <v>13</v>
      </c>
      <c r="B17" s="18" t="s">
        <v>273</v>
      </c>
      <c r="C17" s="109" t="s">
        <v>261</v>
      </c>
      <c r="D17" s="220">
        <v>37268.519999999997</v>
      </c>
      <c r="E17" s="405">
        <v>50000</v>
      </c>
      <c r="F17" s="220"/>
    </row>
    <row r="18" spans="1:7" ht="64.8" customHeight="1">
      <c r="A18" s="103">
        <v>14</v>
      </c>
      <c r="B18" s="268" t="s">
        <v>274</v>
      </c>
      <c r="C18" s="109" t="s">
        <v>261</v>
      </c>
      <c r="D18" s="339">
        <v>10000</v>
      </c>
      <c r="E18" s="405">
        <v>20000</v>
      </c>
      <c r="F18" s="339"/>
    </row>
    <row r="19" spans="1:7" ht="34.200000000000003" customHeight="1">
      <c r="A19" s="211">
        <v>16</v>
      </c>
      <c r="B19" s="18" t="s">
        <v>557</v>
      </c>
      <c r="C19" s="109" t="s">
        <v>261</v>
      </c>
      <c r="D19" s="66">
        <v>40000</v>
      </c>
      <c r="E19" s="66">
        <v>50000</v>
      </c>
      <c r="F19" s="66"/>
    </row>
    <row r="20" spans="1:7" ht="53.4" customHeight="1">
      <c r="A20" s="103">
        <v>17</v>
      </c>
      <c r="B20" s="268" t="s">
        <v>558</v>
      </c>
      <c r="C20" s="109" t="s">
        <v>261</v>
      </c>
      <c r="D20" s="244">
        <v>100000</v>
      </c>
      <c r="E20" s="244">
        <v>100000</v>
      </c>
      <c r="F20" s="244"/>
      <c r="G20">
        <f>D21/D23*100</f>
        <v>10.000000229802149</v>
      </c>
    </row>
    <row r="21" spans="1:7" ht="34.200000000000003" customHeight="1">
      <c r="A21" s="103">
        <v>18</v>
      </c>
      <c r="B21" s="18" t="s">
        <v>559</v>
      </c>
      <c r="C21" s="109" t="s">
        <v>261</v>
      </c>
      <c r="D21" s="244">
        <v>87031.39</v>
      </c>
      <c r="E21" s="244">
        <v>105404.51</v>
      </c>
      <c r="F21" s="244">
        <v>105404.51</v>
      </c>
    </row>
    <row r="22" spans="1:7" ht="54.6" customHeight="1">
      <c r="A22" s="103">
        <v>19</v>
      </c>
      <c r="B22" s="108" t="s">
        <v>560</v>
      </c>
      <c r="C22" s="109" t="s">
        <v>261</v>
      </c>
      <c r="D22" s="244">
        <v>30000</v>
      </c>
      <c r="E22" s="244">
        <v>50000</v>
      </c>
      <c r="F22" s="244"/>
    </row>
    <row r="23" spans="1:7" ht="34.200000000000003" customHeight="1">
      <c r="A23" s="103"/>
      <c r="B23" s="67" t="s">
        <v>6</v>
      </c>
      <c r="C23" s="53"/>
      <c r="D23" s="449">
        <f>SUM(D7:D22)</f>
        <v>870313.88</v>
      </c>
      <c r="E23" s="256">
        <f>SUM(E7:E22)</f>
        <v>1112863.3899999999</v>
      </c>
      <c r="F23" s="449"/>
    </row>
    <row r="24" spans="1:7" ht="34.200000000000003" customHeight="1">
      <c r="A24" s="448"/>
      <c r="B24" s="67"/>
      <c r="C24" s="88"/>
      <c r="D24" s="115"/>
      <c r="E24" s="350"/>
      <c r="F24" s="213"/>
    </row>
    <row r="25" spans="1:7" ht="34.200000000000003" customHeight="1">
      <c r="A25" s="225"/>
      <c r="B25" s="235"/>
      <c r="C25" s="229"/>
      <c r="D25" s="234"/>
      <c r="E25" s="234"/>
      <c r="F25" s="234"/>
    </row>
    <row r="26" spans="1:7" ht="34.200000000000003" customHeight="1">
      <c r="A26" s="225"/>
      <c r="B26" s="228" t="s">
        <v>633</v>
      </c>
      <c r="C26" s="419">
        <v>0.1</v>
      </c>
      <c r="D26" s="227"/>
      <c r="E26" s="348"/>
      <c r="F26" s="213"/>
    </row>
    <row r="27" spans="1:7" ht="34.200000000000003" customHeight="1">
      <c r="A27" s="225"/>
      <c r="B27" s="108" t="s">
        <v>592</v>
      </c>
      <c r="C27" s="18" t="s">
        <v>593</v>
      </c>
      <c r="D27" s="66">
        <v>870313.88</v>
      </c>
      <c r="E27" s="66">
        <v>1054045.03</v>
      </c>
      <c r="F27" s="66">
        <f>D27+E27</f>
        <v>1924358.9100000001</v>
      </c>
    </row>
    <row r="28" spans="1:7" ht="34.200000000000003" customHeight="1">
      <c r="A28" s="225"/>
      <c r="B28" s="108" t="s">
        <v>594</v>
      </c>
      <c r="C28" s="18" t="s">
        <v>595</v>
      </c>
      <c r="D28" s="66">
        <v>870313.88</v>
      </c>
      <c r="E28" s="66">
        <v>1054045.03</v>
      </c>
      <c r="F28" s="66">
        <f>D28+E28</f>
        <v>1924358.9100000001</v>
      </c>
    </row>
    <row r="29" spans="1:7" ht="34.200000000000003" customHeight="1">
      <c r="A29" s="225"/>
      <c r="B29" s="235" t="s">
        <v>6</v>
      </c>
      <c r="C29" s="230"/>
      <c r="D29" s="393">
        <f>SUM(D27:D28)</f>
        <v>1740627.76</v>
      </c>
      <c r="E29" s="393">
        <v>2108090.06</v>
      </c>
      <c r="F29" s="237">
        <f>E29+D29</f>
        <v>3848717.8200000003</v>
      </c>
      <c r="G29" s="456">
        <f>E29/2</f>
        <v>1054045.03</v>
      </c>
    </row>
    <row r="30" spans="1:7" ht="34.200000000000003" customHeight="1">
      <c r="A30" s="225"/>
      <c r="B30" s="235"/>
      <c r="C30" s="230"/>
      <c r="D30" s="237"/>
      <c r="E30" s="393"/>
      <c r="F30" s="237"/>
    </row>
    <row r="31" spans="1:7" ht="34.200000000000003" customHeight="1">
      <c r="A31" s="225"/>
      <c r="B31" s="228" t="s">
        <v>632</v>
      </c>
      <c r="C31" s="419">
        <v>0.1</v>
      </c>
      <c r="D31" s="227"/>
      <c r="E31" s="348"/>
      <c r="F31" s="213"/>
    </row>
    <row r="32" spans="1:7" ht="34.200000000000003" customHeight="1">
      <c r="A32" s="225">
        <v>50</v>
      </c>
      <c r="B32" s="108" t="s">
        <v>567</v>
      </c>
      <c r="C32" s="319" t="s">
        <v>568</v>
      </c>
      <c r="D32" s="408">
        <v>250000</v>
      </c>
      <c r="E32" s="385">
        <f>F32-D32</f>
        <v>150127</v>
      </c>
      <c r="F32" s="388">
        <v>400127</v>
      </c>
    </row>
    <row r="33" spans="1:6" ht="34.200000000000003" customHeight="1">
      <c r="A33" s="225"/>
      <c r="B33" s="108" t="s">
        <v>563</v>
      </c>
      <c r="C33" s="244" t="s">
        <v>564</v>
      </c>
      <c r="D33" s="382"/>
      <c r="E33" s="389">
        <v>440500.76</v>
      </c>
      <c r="F33" s="255">
        <f>D33+E33</f>
        <v>440500.76</v>
      </c>
    </row>
    <row r="34" spans="1:6" ht="34.200000000000003" customHeight="1">
      <c r="A34" s="225"/>
      <c r="B34" s="108" t="s">
        <v>565</v>
      </c>
      <c r="C34" s="244" t="s">
        <v>566</v>
      </c>
      <c r="D34" s="382"/>
      <c r="E34" s="389">
        <v>900000</v>
      </c>
      <c r="F34" s="255">
        <f>D34+E34</f>
        <v>900000</v>
      </c>
    </row>
    <row r="35" spans="1:6" ht="34.200000000000003" customHeight="1">
      <c r="A35" s="225"/>
      <c r="B35" s="238" t="s">
        <v>198</v>
      </c>
      <c r="C35" s="238"/>
      <c r="D35" s="386">
        <f>SUM(D32:D34)</f>
        <v>250000</v>
      </c>
      <c r="E35" s="390">
        <f>SUM(E32:E34)</f>
        <v>1490627.76</v>
      </c>
      <c r="F35" s="390">
        <f>SUM(F32:F34)</f>
        <v>1740627.76</v>
      </c>
    </row>
    <row r="36" spans="1:6" ht="34.200000000000003" customHeight="1">
      <c r="A36" s="225"/>
      <c r="B36" s="238"/>
      <c r="C36" s="238"/>
      <c r="D36" s="386"/>
      <c r="E36" s="390"/>
      <c r="F36" s="390"/>
    </row>
    <row r="37" spans="1:6" ht="34.200000000000003" customHeight="1">
      <c r="A37" s="225"/>
      <c r="B37" s="361" t="s">
        <v>328</v>
      </c>
      <c r="C37" s="419">
        <v>0.1</v>
      </c>
      <c r="D37" s="227"/>
      <c r="E37" s="348"/>
      <c r="F37" s="213"/>
    </row>
    <row r="38" spans="1:6" ht="34.200000000000003" customHeight="1">
      <c r="A38" s="225">
        <v>51</v>
      </c>
      <c r="B38" s="369" t="s">
        <v>569</v>
      </c>
      <c r="C38" s="18" t="s">
        <v>570</v>
      </c>
      <c r="D38" s="66">
        <v>80000</v>
      </c>
      <c r="E38" s="378">
        <v>45000</v>
      </c>
      <c r="F38" s="66">
        <v>125000</v>
      </c>
    </row>
    <row r="39" spans="1:6" ht="34.200000000000003" customHeight="1">
      <c r="A39" s="225"/>
      <c r="B39" s="391" t="s">
        <v>571</v>
      </c>
      <c r="C39" s="18" t="s">
        <v>97</v>
      </c>
      <c r="D39" s="66">
        <v>20000</v>
      </c>
      <c r="E39" s="378">
        <v>220627.76</v>
      </c>
      <c r="F39" s="66">
        <v>240627.76</v>
      </c>
    </row>
    <row r="40" spans="1:6" ht="34.200000000000003" customHeight="1">
      <c r="A40" s="225"/>
      <c r="B40" s="369" t="s">
        <v>572</v>
      </c>
      <c r="C40" s="392" t="s">
        <v>573</v>
      </c>
      <c r="D40" s="213"/>
      <c r="E40" s="66">
        <v>125000</v>
      </c>
      <c r="F40" s="326">
        <v>125000</v>
      </c>
    </row>
    <row r="41" spans="1:6" ht="34.200000000000003" customHeight="1">
      <c r="A41" s="225"/>
      <c r="B41" s="369" t="s">
        <v>574</v>
      </c>
      <c r="C41" s="18" t="s">
        <v>575</v>
      </c>
      <c r="D41" s="213"/>
      <c r="E41" s="66">
        <v>125000</v>
      </c>
      <c r="F41" s="326">
        <v>125000</v>
      </c>
    </row>
    <row r="42" spans="1:6" ht="34.200000000000003" customHeight="1">
      <c r="A42" s="225"/>
      <c r="B42" s="369" t="s">
        <v>576</v>
      </c>
      <c r="C42" s="18" t="s">
        <v>577</v>
      </c>
      <c r="D42" s="213"/>
      <c r="E42" s="66">
        <v>125000</v>
      </c>
      <c r="F42" s="326">
        <v>125000</v>
      </c>
    </row>
    <row r="43" spans="1:6" ht="34.200000000000003" customHeight="1">
      <c r="A43" s="225"/>
      <c r="B43" s="369" t="s">
        <v>578</v>
      </c>
      <c r="C43" s="18" t="s">
        <v>579</v>
      </c>
      <c r="D43" s="213"/>
      <c r="E43" s="66">
        <v>125000</v>
      </c>
      <c r="F43" s="326">
        <v>125000</v>
      </c>
    </row>
    <row r="44" spans="1:6" ht="34.200000000000003" customHeight="1">
      <c r="A44" s="225"/>
      <c r="B44" s="369" t="s">
        <v>580</v>
      </c>
      <c r="C44" s="18" t="s">
        <v>172</v>
      </c>
      <c r="D44" s="213"/>
      <c r="E44" s="66">
        <v>125000</v>
      </c>
      <c r="F44" s="326">
        <v>125000</v>
      </c>
    </row>
    <row r="45" spans="1:6" ht="34.200000000000003" customHeight="1">
      <c r="A45" s="225"/>
      <c r="B45" s="369" t="s">
        <v>581</v>
      </c>
      <c r="C45" s="18" t="s">
        <v>582</v>
      </c>
      <c r="D45" s="213"/>
      <c r="E45" s="66">
        <v>125000</v>
      </c>
      <c r="F45" s="326">
        <v>125000</v>
      </c>
    </row>
    <row r="46" spans="1:6" ht="34.200000000000003" customHeight="1">
      <c r="A46" s="225"/>
      <c r="B46" s="369" t="s">
        <v>583</v>
      </c>
      <c r="C46" s="18" t="s">
        <v>584</v>
      </c>
      <c r="D46" s="213"/>
      <c r="E46" s="66">
        <v>125000</v>
      </c>
      <c r="F46" s="326">
        <v>125000</v>
      </c>
    </row>
    <row r="47" spans="1:6" ht="34.200000000000003" customHeight="1">
      <c r="A47" s="225"/>
      <c r="B47" s="369" t="s">
        <v>585</v>
      </c>
      <c r="C47" s="18" t="s">
        <v>586</v>
      </c>
      <c r="D47" s="213"/>
      <c r="E47" s="66">
        <v>125000</v>
      </c>
      <c r="F47" s="326">
        <v>125000</v>
      </c>
    </row>
    <row r="48" spans="1:6" ht="34.200000000000003" customHeight="1">
      <c r="A48" s="225"/>
      <c r="B48" s="369" t="s">
        <v>587</v>
      </c>
      <c r="C48" s="18" t="s">
        <v>588</v>
      </c>
      <c r="D48" s="213"/>
      <c r="E48" s="66">
        <v>125000</v>
      </c>
      <c r="F48" s="326">
        <v>125000</v>
      </c>
    </row>
    <row r="49" spans="1:6" ht="34.200000000000003" customHeight="1">
      <c r="A49" s="225"/>
      <c r="B49" s="369" t="s">
        <v>589</v>
      </c>
      <c r="C49" s="18" t="s">
        <v>590</v>
      </c>
      <c r="D49" s="213"/>
      <c r="E49" s="66">
        <v>125000</v>
      </c>
      <c r="F49" s="326">
        <v>125000</v>
      </c>
    </row>
    <row r="50" spans="1:6" ht="34.200000000000003" customHeight="1">
      <c r="A50" s="225">
        <v>52</v>
      </c>
      <c r="B50" s="369" t="s">
        <v>591</v>
      </c>
      <c r="C50" s="18" t="s">
        <v>370</v>
      </c>
      <c r="D50" s="213"/>
      <c r="E50" s="66">
        <v>125000</v>
      </c>
      <c r="F50" s="326">
        <v>125000</v>
      </c>
    </row>
    <row r="51" spans="1:6" ht="34.200000000000003" customHeight="1">
      <c r="A51" s="103"/>
      <c r="B51" s="67" t="s">
        <v>6</v>
      </c>
      <c r="C51" s="67"/>
      <c r="D51" s="131">
        <f>SUM(D38:D50)</f>
        <v>100000</v>
      </c>
      <c r="E51" s="394">
        <f>SUM(E38:E50)</f>
        <v>1640627.76</v>
      </c>
      <c r="F51" s="131">
        <f>SUM(F38:F50)</f>
        <v>1740627.76</v>
      </c>
    </row>
    <row r="52" spans="1:6" ht="34.200000000000003" customHeight="1">
      <c r="A52" s="103"/>
      <c r="B52" s="80" t="s">
        <v>630</v>
      </c>
      <c r="C52" s="418">
        <v>0.1</v>
      </c>
      <c r="D52" s="110"/>
      <c r="E52" s="395"/>
      <c r="F52" s="360"/>
    </row>
    <row r="53" spans="1:6" ht="34.200000000000003" customHeight="1">
      <c r="A53" s="103">
        <v>53</v>
      </c>
      <c r="B53" s="345" t="s">
        <v>596</v>
      </c>
      <c r="C53" s="109" t="s">
        <v>97</v>
      </c>
      <c r="D53" s="382">
        <v>60000</v>
      </c>
      <c r="E53" s="401">
        <v>30000</v>
      </c>
      <c r="F53" s="220">
        <f>D53+E53</f>
        <v>90000</v>
      </c>
    </row>
    <row r="54" spans="1:6" ht="34.200000000000003" customHeight="1">
      <c r="A54" s="103">
        <v>54</v>
      </c>
      <c r="B54" s="18" t="s">
        <v>330</v>
      </c>
      <c r="C54" s="109" t="s">
        <v>279</v>
      </c>
      <c r="D54" s="382">
        <v>0</v>
      </c>
      <c r="E54" s="401">
        <f>-D54</f>
        <v>0</v>
      </c>
      <c r="F54" s="220">
        <f t="shared" ref="F54:F63" si="0">D54+E54</f>
        <v>0</v>
      </c>
    </row>
    <row r="55" spans="1:6" ht="34.200000000000003" customHeight="1">
      <c r="A55" s="103">
        <v>55</v>
      </c>
      <c r="B55" s="18" t="s">
        <v>598</v>
      </c>
      <c r="C55" s="109" t="s">
        <v>97</v>
      </c>
      <c r="D55" s="382">
        <v>150000</v>
      </c>
      <c r="E55" s="401">
        <v>80000</v>
      </c>
      <c r="F55" s="220">
        <f t="shared" si="0"/>
        <v>230000</v>
      </c>
    </row>
    <row r="56" spans="1:6" ht="34.200000000000003" customHeight="1">
      <c r="A56" s="103">
        <v>56</v>
      </c>
      <c r="B56" s="108" t="s">
        <v>331</v>
      </c>
      <c r="C56" s="109" t="s">
        <v>314</v>
      </c>
      <c r="D56" s="382">
        <v>0</v>
      </c>
      <c r="E56" s="402">
        <f>-D56</f>
        <v>0</v>
      </c>
      <c r="F56" s="220">
        <f t="shared" si="0"/>
        <v>0</v>
      </c>
    </row>
    <row r="57" spans="1:6" ht="34.200000000000003" customHeight="1">
      <c r="A57" s="103">
        <v>57</v>
      </c>
      <c r="B57" s="18" t="s">
        <v>600</v>
      </c>
      <c r="C57" s="18" t="s">
        <v>97</v>
      </c>
      <c r="D57" s="382">
        <v>50000</v>
      </c>
      <c r="E57" s="401">
        <v>20000</v>
      </c>
      <c r="F57" s="220">
        <f t="shared" si="0"/>
        <v>70000</v>
      </c>
    </row>
    <row r="58" spans="1:6" ht="34.200000000000003" customHeight="1">
      <c r="A58" s="103">
        <v>58</v>
      </c>
      <c r="B58" s="396" t="s">
        <v>333</v>
      </c>
      <c r="C58" s="175" t="s">
        <v>172</v>
      </c>
      <c r="D58" s="220">
        <v>100000</v>
      </c>
      <c r="E58" s="401">
        <v>70000</v>
      </c>
      <c r="F58" s="220">
        <f t="shared" si="0"/>
        <v>170000</v>
      </c>
    </row>
    <row r="59" spans="1:6" ht="34.200000000000003" customHeight="1">
      <c r="A59" s="103"/>
      <c r="B59" s="18" t="s">
        <v>597</v>
      </c>
      <c r="C59" s="18" t="s">
        <v>97</v>
      </c>
      <c r="D59" s="53">
        <v>138777.76</v>
      </c>
      <c r="E59" s="382">
        <v>138777.76</v>
      </c>
      <c r="F59" s="220">
        <f t="shared" si="0"/>
        <v>277555.52</v>
      </c>
    </row>
    <row r="60" spans="1:6" ht="34.200000000000003" customHeight="1">
      <c r="A60" s="103"/>
      <c r="B60" s="108" t="s">
        <v>599</v>
      </c>
      <c r="C60" s="18" t="s">
        <v>97</v>
      </c>
      <c r="D60" s="53">
        <v>100000</v>
      </c>
      <c r="E60" s="382">
        <v>100000</v>
      </c>
      <c r="F60" s="220">
        <f t="shared" si="0"/>
        <v>200000</v>
      </c>
    </row>
    <row r="61" spans="1:6" ht="34.200000000000003" customHeight="1">
      <c r="A61" s="103"/>
      <c r="B61" s="396" t="s">
        <v>601</v>
      </c>
      <c r="C61" s="53" t="s">
        <v>97</v>
      </c>
      <c r="D61" s="53">
        <v>418600</v>
      </c>
      <c r="E61" s="220">
        <v>418600</v>
      </c>
      <c r="F61" s="220">
        <f>D61+E61</f>
        <v>837200</v>
      </c>
    </row>
    <row r="62" spans="1:6" ht="34.200000000000003" customHeight="1">
      <c r="A62" s="360"/>
      <c r="B62" s="396" t="s">
        <v>602</v>
      </c>
      <c r="C62" s="400" t="s">
        <v>172</v>
      </c>
      <c r="D62" s="53">
        <v>200000</v>
      </c>
      <c r="E62" s="220">
        <v>200000</v>
      </c>
      <c r="F62" s="220">
        <f t="shared" si="0"/>
        <v>400000</v>
      </c>
    </row>
    <row r="63" spans="1:6" ht="34.200000000000003" customHeight="1">
      <c r="A63" s="103"/>
      <c r="B63" s="396" t="s">
        <v>631</v>
      </c>
      <c r="C63" s="53" t="s">
        <v>97</v>
      </c>
      <c r="D63" s="339">
        <v>523250</v>
      </c>
      <c r="E63" s="220">
        <v>523250</v>
      </c>
      <c r="F63" s="220">
        <f t="shared" si="0"/>
        <v>1046500</v>
      </c>
    </row>
    <row r="64" spans="1:6" ht="34.200000000000003" customHeight="1">
      <c r="A64" s="103"/>
      <c r="B64" s="67" t="s">
        <v>6</v>
      </c>
      <c r="C64" s="67"/>
      <c r="D64" s="404">
        <v>1740627.76</v>
      </c>
      <c r="E64" s="390">
        <f>SUM(E53:E63)</f>
        <v>1580627.76</v>
      </c>
      <c r="F64" s="390">
        <f>SUM(F53:F63)</f>
        <v>3321255.52</v>
      </c>
    </row>
    <row r="65" spans="1:6" ht="34.200000000000003" customHeight="1">
      <c r="A65" s="103"/>
      <c r="B65" s="67"/>
      <c r="C65" s="67"/>
      <c r="D65" s="404"/>
      <c r="E65" s="390"/>
      <c r="F65" s="390"/>
    </row>
    <row r="66" spans="1:6" ht="34.200000000000003" customHeight="1">
      <c r="A66" s="103"/>
      <c r="B66" s="67" t="s">
        <v>603</v>
      </c>
      <c r="C66" s="416">
        <v>0.25</v>
      </c>
      <c r="D66" s="66"/>
      <c r="E66" s="390"/>
      <c r="F66" s="390"/>
    </row>
    <row r="67" spans="1:6" ht="34.200000000000003" customHeight="1">
      <c r="A67" s="103"/>
      <c r="B67" s="391" t="s">
        <v>604</v>
      </c>
      <c r="C67" s="18" t="s">
        <v>605</v>
      </c>
      <c r="D67" s="66"/>
      <c r="E67" s="66">
        <v>4351569.4000000004</v>
      </c>
      <c r="F67" s="66">
        <v>4351569.4000000004</v>
      </c>
    </row>
    <row r="68" spans="1:6" ht="34.200000000000003" customHeight="1">
      <c r="A68" s="103"/>
      <c r="B68" s="67" t="s">
        <v>606</v>
      </c>
      <c r="C68" s="67"/>
      <c r="D68" s="404"/>
      <c r="E68" s="390">
        <f>SUM(E67)</f>
        <v>4351569.4000000004</v>
      </c>
      <c r="F68" s="390">
        <f>SUM(F67)</f>
        <v>4351569.4000000004</v>
      </c>
    </row>
    <row r="69" spans="1:6" ht="34.200000000000003" customHeight="1">
      <c r="A69" s="103"/>
      <c r="B69" s="67"/>
      <c r="C69" s="67"/>
      <c r="D69" s="404"/>
      <c r="E69" s="390"/>
      <c r="F69" s="390"/>
    </row>
    <row r="70" spans="1:6" ht="34.200000000000003" customHeight="1">
      <c r="A70" s="103"/>
      <c r="B70" s="411" t="s">
        <v>607</v>
      </c>
      <c r="C70" s="417">
        <v>0.1</v>
      </c>
      <c r="D70" s="403"/>
      <c r="E70" s="390"/>
      <c r="F70" s="390"/>
    </row>
    <row r="71" spans="1:6" ht="34.200000000000003" customHeight="1">
      <c r="A71" s="103"/>
      <c r="B71" s="268" t="s">
        <v>608</v>
      </c>
      <c r="C71" s="314" t="s">
        <v>97</v>
      </c>
      <c r="D71" s="403"/>
      <c r="E71" s="413">
        <v>275000</v>
      </c>
      <c r="F71" s="413">
        <v>275000</v>
      </c>
    </row>
    <row r="72" spans="1:6" ht="34.200000000000003" customHeight="1">
      <c r="A72" s="103"/>
      <c r="B72" s="268" t="s">
        <v>609</v>
      </c>
      <c r="C72" s="314" t="s">
        <v>97</v>
      </c>
      <c r="D72" s="403"/>
      <c r="E72" s="413">
        <v>315627.76</v>
      </c>
      <c r="F72" s="413">
        <v>315627.76</v>
      </c>
    </row>
    <row r="73" spans="1:6" ht="34.200000000000003" customHeight="1">
      <c r="A73" s="103"/>
      <c r="B73" s="268" t="s">
        <v>610</v>
      </c>
      <c r="C73" s="314" t="s">
        <v>97</v>
      </c>
      <c r="D73" s="403"/>
      <c r="E73" s="413">
        <v>500000</v>
      </c>
      <c r="F73" s="413">
        <v>500000</v>
      </c>
    </row>
    <row r="74" spans="1:6" ht="34.200000000000003" customHeight="1">
      <c r="A74" s="103"/>
      <c r="B74" s="268" t="s">
        <v>611</v>
      </c>
      <c r="C74" s="314" t="s">
        <v>97</v>
      </c>
      <c r="D74" s="403"/>
      <c r="E74" s="413">
        <v>450000</v>
      </c>
      <c r="F74" s="413">
        <v>450000</v>
      </c>
    </row>
    <row r="75" spans="1:6" ht="34.200000000000003" customHeight="1">
      <c r="A75" s="103"/>
      <c r="B75" s="268" t="s">
        <v>612</v>
      </c>
      <c r="C75" s="314" t="s">
        <v>97</v>
      </c>
      <c r="D75" s="403"/>
      <c r="E75" s="413">
        <v>200000</v>
      </c>
      <c r="F75" s="413">
        <v>200000</v>
      </c>
    </row>
    <row r="76" spans="1:6" ht="34.200000000000003" customHeight="1">
      <c r="A76" s="103"/>
      <c r="B76" s="268" t="s">
        <v>221</v>
      </c>
      <c r="C76" s="314"/>
      <c r="D76" s="412"/>
      <c r="E76" s="390">
        <f>SUM(E70:E75)</f>
        <v>1740627.76</v>
      </c>
      <c r="F76" s="390">
        <f>SUM(F70:F75)</f>
        <v>1740627.76</v>
      </c>
    </row>
    <row r="77" spans="1:6" ht="34.200000000000003" customHeight="1">
      <c r="A77" s="103"/>
      <c r="B77" s="268"/>
      <c r="C77" s="314"/>
      <c r="D77" s="412"/>
      <c r="E77" s="390"/>
      <c r="F77" s="390"/>
    </row>
    <row r="78" spans="1:6" ht="34.200000000000003" customHeight="1">
      <c r="A78" s="103"/>
      <c r="B78" s="411" t="s">
        <v>613</v>
      </c>
      <c r="C78" s="417">
        <v>0.2</v>
      </c>
      <c r="D78" s="314"/>
      <c r="E78" s="390"/>
      <c r="F78" s="390"/>
    </row>
    <row r="79" spans="1:6" ht="34.200000000000003" customHeight="1">
      <c r="A79" s="103"/>
      <c r="B79" s="411" t="s">
        <v>614</v>
      </c>
      <c r="C79" s="314"/>
      <c r="D79" s="314"/>
      <c r="E79" s="390"/>
      <c r="F79" s="390"/>
    </row>
    <row r="80" spans="1:6" ht="34.200000000000003" customHeight="1">
      <c r="A80" s="103"/>
      <c r="B80" s="108" t="s">
        <v>615</v>
      </c>
      <c r="C80" s="244" t="s">
        <v>476</v>
      </c>
      <c r="D80" s="382"/>
      <c r="E80" s="382">
        <v>300000</v>
      </c>
      <c r="F80" s="382">
        <v>300000</v>
      </c>
    </row>
    <row r="81" spans="1:6" ht="34.200000000000003" customHeight="1">
      <c r="A81" s="103"/>
      <c r="B81" s="268" t="s">
        <v>616</v>
      </c>
      <c r="C81" s="314" t="s">
        <v>635</v>
      </c>
      <c r="D81" s="403"/>
      <c r="E81" s="403">
        <v>200000</v>
      </c>
      <c r="F81" s="403">
        <v>200000</v>
      </c>
    </row>
    <row r="82" spans="1:6" ht="34.200000000000003" customHeight="1">
      <c r="A82" s="103"/>
      <c r="B82" s="268" t="s">
        <v>617</v>
      </c>
      <c r="C82" s="268" t="s">
        <v>618</v>
      </c>
      <c r="D82" s="403"/>
      <c r="E82" s="403">
        <v>300000</v>
      </c>
      <c r="F82" s="403">
        <v>300000</v>
      </c>
    </row>
    <row r="83" spans="1:6" ht="34.200000000000003" customHeight="1">
      <c r="A83" s="103"/>
      <c r="B83" s="268" t="s">
        <v>619</v>
      </c>
      <c r="C83" s="268" t="s">
        <v>618</v>
      </c>
      <c r="D83" s="403"/>
      <c r="E83" s="403">
        <v>300627.76</v>
      </c>
      <c r="F83" s="403">
        <v>300627.76</v>
      </c>
    </row>
    <row r="84" spans="1:6" ht="34.200000000000003" customHeight="1">
      <c r="A84" s="103"/>
      <c r="B84" s="268" t="s">
        <v>620</v>
      </c>
      <c r="C84" s="414" t="s">
        <v>621</v>
      </c>
      <c r="D84" s="403"/>
      <c r="E84" s="403">
        <v>330000</v>
      </c>
      <c r="F84" s="403">
        <v>330000</v>
      </c>
    </row>
    <row r="85" spans="1:6" ht="34.200000000000003" customHeight="1">
      <c r="A85" s="103"/>
      <c r="B85" s="415" t="s">
        <v>622</v>
      </c>
      <c r="C85" s="414"/>
      <c r="D85" s="403"/>
      <c r="E85" s="403"/>
      <c r="F85" s="403"/>
    </row>
    <row r="86" spans="1:6" ht="34.200000000000003" customHeight="1">
      <c r="A86" s="103"/>
      <c r="B86" s="268" t="s">
        <v>623</v>
      </c>
      <c r="C86" s="268" t="s">
        <v>624</v>
      </c>
      <c r="D86" s="403"/>
      <c r="E86" s="403">
        <v>450627.76</v>
      </c>
      <c r="F86" s="403">
        <v>450627.76</v>
      </c>
    </row>
    <row r="87" spans="1:6" ht="34.200000000000003" customHeight="1">
      <c r="A87" s="103"/>
      <c r="B87" s="268" t="s">
        <v>625</v>
      </c>
      <c r="C87" s="268" t="s">
        <v>626</v>
      </c>
      <c r="D87" s="403"/>
      <c r="E87" s="403">
        <v>600000</v>
      </c>
      <c r="F87" s="403">
        <v>600000</v>
      </c>
    </row>
    <row r="88" spans="1:6" ht="34.200000000000003" customHeight="1">
      <c r="A88" s="103"/>
      <c r="B88" s="268" t="s">
        <v>627</v>
      </c>
      <c r="C88" s="268" t="s">
        <v>628</v>
      </c>
      <c r="D88" s="403"/>
      <c r="E88" s="403">
        <v>500000</v>
      </c>
      <c r="F88" s="403">
        <v>500000</v>
      </c>
    </row>
    <row r="89" spans="1:6" ht="34.200000000000003" customHeight="1">
      <c r="A89" s="103"/>
      <c r="B89" s="314" t="s">
        <v>629</v>
      </c>
      <c r="C89" s="268" t="s">
        <v>642</v>
      </c>
      <c r="D89" s="403"/>
      <c r="E89" s="403">
        <v>500000</v>
      </c>
      <c r="F89" s="403">
        <v>500000</v>
      </c>
    </row>
    <row r="90" spans="1:6" ht="34.200000000000003" customHeight="1">
      <c r="A90" s="103"/>
      <c r="B90" s="67" t="s">
        <v>6</v>
      </c>
      <c r="C90" s="67"/>
      <c r="D90" s="404"/>
      <c r="E90" s="390">
        <f>SUM(E80:E89)</f>
        <v>3481255.52</v>
      </c>
      <c r="F90" s="390">
        <f>SUM(F80:F89)</f>
        <v>3481255.52</v>
      </c>
    </row>
  </sheetData>
  <mergeCells count="1">
    <mergeCell ref="A4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20" workbookViewId="0">
      <selection activeCell="A28" sqref="A28"/>
    </sheetView>
  </sheetViews>
  <sheetFormatPr defaultRowHeight="44.4" customHeight="1"/>
  <cols>
    <col min="1" max="1" width="61" style="457" customWidth="1"/>
    <col min="2" max="2" width="32.88671875" style="457" customWidth="1"/>
    <col min="3" max="3" width="24.109375" style="457" bestFit="1" customWidth="1"/>
    <col min="4" max="4" width="20.21875" style="457" customWidth="1"/>
    <col min="5" max="16384" width="8.88671875" style="457"/>
  </cols>
  <sheetData>
    <row r="1" spans="1:4" ht="44.4" customHeight="1">
      <c r="A1" s="492" t="s">
        <v>613</v>
      </c>
      <c r="B1" s="492"/>
      <c r="C1" s="492"/>
      <c r="D1" s="462"/>
    </row>
    <row r="2" spans="1:4" ht="27.6" customHeight="1">
      <c r="A2" s="146" t="s">
        <v>615</v>
      </c>
      <c r="B2" s="118" t="s">
        <v>476</v>
      </c>
      <c r="C2" s="133">
        <v>300000</v>
      </c>
      <c r="D2" s="464">
        <v>300000</v>
      </c>
    </row>
    <row r="3" spans="1:4" ht="44.4" customHeight="1">
      <c r="A3" s="459" t="s">
        <v>616</v>
      </c>
      <c r="B3" s="460" t="s">
        <v>635</v>
      </c>
      <c r="C3" s="461">
        <v>200000</v>
      </c>
      <c r="D3" s="465">
        <v>200000</v>
      </c>
    </row>
    <row r="4" spans="1:4" ht="31.8" customHeight="1">
      <c r="A4" s="459" t="s">
        <v>617</v>
      </c>
      <c r="B4" s="459" t="s">
        <v>618</v>
      </c>
      <c r="C4" s="461">
        <v>300000</v>
      </c>
      <c r="D4" s="465">
        <v>300000</v>
      </c>
    </row>
    <row r="5" spans="1:4" ht="44.4" customHeight="1">
      <c r="A5" s="459" t="s">
        <v>619</v>
      </c>
      <c r="B5" s="459" t="s">
        <v>618</v>
      </c>
      <c r="C5" s="461">
        <v>300627.76</v>
      </c>
      <c r="D5" s="465">
        <v>300627.76</v>
      </c>
    </row>
    <row r="6" spans="1:4" ht="44.4" customHeight="1">
      <c r="A6" s="459" t="s">
        <v>620</v>
      </c>
      <c r="B6" s="459" t="s">
        <v>621</v>
      </c>
      <c r="C6" s="461">
        <v>330000</v>
      </c>
      <c r="D6" s="465">
        <v>330000</v>
      </c>
    </row>
    <row r="7" spans="1:4" ht="48" customHeight="1">
      <c r="A7" s="459" t="s">
        <v>663</v>
      </c>
      <c r="B7" s="459" t="s">
        <v>624</v>
      </c>
      <c r="C7" s="461">
        <v>450627.76</v>
      </c>
      <c r="D7" s="465">
        <v>450627.76</v>
      </c>
    </row>
    <row r="8" spans="1:4" ht="51.6" customHeight="1">
      <c r="A8" s="459" t="s">
        <v>625</v>
      </c>
      <c r="B8" s="459" t="s">
        <v>626</v>
      </c>
      <c r="C8" s="461">
        <v>600000</v>
      </c>
      <c r="D8" s="465">
        <v>600000</v>
      </c>
    </row>
    <row r="9" spans="1:4" ht="44.4" customHeight="1">
      <c r="A9" s="459" t="s">
        <v>627</v>
      </c>
      <c r="B9" s="459" t="s">
        <v>628</v>
      </c>
      <c r="C9" s="461">
        <v>500000</v>
      </c>
      <c r="D9" s="465">
        <v>500000</v>
      </c>
    </row>
    <row r="10" spans="1:4" ht="44.4" customHeight="1">
      <c r="A10" s="460" t="s">
        <v>629</v>
      </c>
      <c r="B10" s="459" t="s">
        <v>642</v>
      </c>
      <c r="C10" s="461">
        <v>500000</v>
      </c>
      <c r="D10" s="465">
        <v>500000</v>
      </c>
    </row>
    <row r="11" spans="1:4" ht="36" customHeight="1">
      <c r="A11" s="93" t="s">
        <v>6</v>
      </c>
      <c r="B11" s="93"/>
      <c r="C11" s="458">
        <f>SUM(C2:C10)</f>
        <v>3481255.52</v>
      </c>
      <c r="D11" s="463">
        <f>SUM(D2:D10)</f>
        <v>3481255.52</v>
      </c>
    </row>
  </sheetData>
  <mergeCells count="1">
    <mergeCell ref="A1:C1"/>
  </mergeCells>
  <pageMargins left="0.7" right="0.7" top="0.75" bottom="0.75" header="0.3" footer="0.3"/>
  <pageSetup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4"/>
  <sheetViews>
    <sheetView topLeftCell="A11" workbookViewId="0">
      <selection activeCell="C53" sqref="C53"/>
    </sheetView>
  </sheetViews>
  <sheetFormatPr defaultColWidth="9.109375" defaultRowHeight="42" customHeight="1"/>
  <cols>
    <col min="1" max="1" width="7.33203125" customWidth="1"/>
    <col min="2" max="2" width="33" customWidth="1"/>
    <col min="3" max="3" width="16.33203125" customWidth="1"/>
    <col min="4" max="4" width="22.109375" customWidth="1"/>
    <col min="5" max="5" width="21.109375" customWidth="1"/>
    <col min="6" max="6" width="20.5546875" customWidth="1"/>
  </cols>
  <sheetData>
    <row r="3" spans="1:6" ht="42" customHeight="1">
      <c r="A3" s="493" t="s">
        <v>0</v>
      </c>
      <c r="B3" s="494"/>
      <c r="C3" s="494"/>
      <c r="D3" s="494"/>
      <c r="E3" s="494"/>
      <c r="F3" s="494"/>
    </row>
    <row r="4" spans="1:6" ht="42" customHeight="1">
      <c r="A4" s="478" t="s">
        <v>401</v>
      </c>
      <c r="B4" s="478"/>
      <c r="C4" s="478"/>
      <c r="D4" s="478"/>
      <c r="E4" s="478"/>
      <c r="F4" s="478"/>
    </row>
    <row r="5" spans="1:6" ht="42" customHeight="1">
      <c r="A5" s="478" t="s">
        <v>402</v>
      </c>
      <c r="B5" s="478"/>
      <c r="C5" s="478"/>
      <c r="D5" s="478"/>
      <c r="E5" s="478"/>
      <c r="F5" s="478"/>
    </row>
    <row r="6" spans="1:6" ht="42" customHeight="1">
      <c r="A6" s="2" t="s">
        <v>89</v>
      </c>
      <c r="B6" s="2" t="s">
        <v>90</v>
      </c>
      <c r="C6" s="3" t="s">
        <v>91</v>
      </c>
      <c r="D6" s="4" t="s">
        <v>403</v>
      </c>
      <c r="E6" s="5" t="s">
        <v>404</v>
      </c>
      <c r="F6" s="5" t="s">
        <v>405</v>
      </c>
    </row>
    <row r="7" spans="1:6" ht="42" customHeight="1">
      <c r="A7" s="6"/>
      <c r="B7" s="7" t="s">
        <v>92</v>
      </c>
      <c r="C7" s="8"/>
      <c r="D7" s="9"/>
      <c r="E7" s="8"/>
      <c r="F7" s="8"/>
    </row>
    <row r="8" spans="1:6" ht="42" customHeight="1">
      <c r="A8" s="6">
        <v>1</v>
      </c>
      <c r="B8" s="10" t="s">
        <v>93</v>
      </c>
      <c r="C8" s="8" t="s">
        <v>97</v>
      </c>
      <c r="D8" s="9">
        <v>125874</v>
      </c>
      <c r="E8" s="8">
        <v>27000</v>
      </c>
      <c r="F8" s="8">
        <f>E8+D8</f>
        <v>152874</v>
      </c>
    </row>
    <row r="9" spans="1:6" ht="42" customHeight="1">
      <c r="A9" s="6"/>
      <c r="B9" s="7" t="s">
        <v>6</v>
      </c>
      <c r="C9" s="8"/>
      <c r="D9" s="11">
        <f t="shared" ref="D9:F9" si="0">SUM(D8)</f>
        <v>125874</v>
      </c>
      <c r="E9" s="11">
        <f t="shared" si="0"/>
        <v>27000</v>
      </c>
      <c r="F9" s="12">
        <f t="shared" si="0"/>
        <v>152874</v>
      </c>
    </row>
    <row r="10" spans="1:6" ht="42" customHeight="1">
      <c r="A10" s="6"/>
      <c r="B10" s="476" t="s">
        <v>95</v>
      </c>
      <c r="C10" s="476"/>
      <c r="D10" s="9"/>
      <c r="E10" s="8"/>
      <c r="F10" s="8"/>
    </row>
    <row r="11" spans="1:6" ht="42" customHeight="1">
      <c r="A11" s="6">
        <v>2</v>
      </c>
      <c r="B11" s="10" t="s">
        <v>406</v>
      </c>
      <c r="C11" s="13" t="s">
        <v>97</v>
      </c>
      <c r="D11" s="9">
        <v>16650</v>
      </c>
      <c r="E11" s="8">
        <v>3900</v>
      </c>
      <c r="F11" s="8">
        <f>E11+D11</f>
        <v>20550</v>
      </c>
    </row>
    <row r="12" spans="1:6" ht="42" customHeight="1">
      <c r="A12" s="6">
        <v>3</v>
      </c>
      <c r="B12" s="10" t="s">
        <v>407</v>
      </c>
      <c r="C12" s="13" t="s">
        <v>97</v>
      </c>
      <c r="D12" s="9">
        <v>7326</v>
      </c>
      <c r="E12" s="9"/>
      <c r="F12" s="8">
        <v>7326</v>
      </c>
    </row>
    <row r="13" spans="1:6" ht="42" customHeight="1">
      <c r="A13" s="6"/>
      <c r="B13" s="7" t="s">
        <v>6</v>
      </c>
      <c r="C13" s="13" t="s">
        <v>97</v>
      </c>
      <c r="D13" s="11">
        <f t="shared" ref="D13:F13" si="1">SUM(D11:D12)</f>
        <v>23976</v>
      </c>
      <c r="E13" s="11">
        <f t="shared" si="1"/>
        <v>3900</v>
      </c>
      <c r="F13" s="12">
        <f t="shared" si="1"/>
        <v>27876</v>
      </c>
    </row>
    <row r="14" spans="1:6" ht="42" customHeight="1">
      <c r="A14" s="6"/>
      <c r="B14" s="7" t="s">
        <v>98</v>
      </c>
      <c r="C14" s="13" t="s">
        <v>97</v>
      </c>
      <c r="D14" s="9"/>
      <c r="E14" s="8"/>
      <c r="F14" s="8"/>
    </row>
    <row r="15" spans="1:6" ht="42" customHeight="1">
      <c r="A15" s="6">
        <v>4</v>
      </c>
      <c r="B15" s="10" t="s">
        <v>99</v>
      </c>
      <c r="C15" s="13" t="s">
        <v>97</v>
      </c>
      <c r="D15" s="9">
        <v>89709</v>
      </c>
      <c r="E15" s="8"/>
      <c r="F15" s="8">
        <v>89709</v>
      </c>
    </row>
    <row r="16" spans="1:6" ht="42" customHeight="1">
      <c r="A16" s="6">
        <v>5</v>
      </c>
      <c r="B16" s="10" t="s">
        <v>100</v>
      </c>
      <c r="C16" s="13" t="s">
        <v>97</v>
      </c>
      <c r="D16" s="9">
        <v>6000</v>
      </c>
      <c r="E16" s="8"/>
      <c r="F16" s="8">
        <v>6000</v>
      </c>
    </row>
    <row r="17" spans="1:6" ht="42" customHeight="1">
      <c r="A17" s="6"/>
      <c r="B17" s="7" t="s">
        <v>6</v>
      </c>
      <c r="C17" s="13" t="s">
        <v>97</v>
      </c>
      <c r="D17" s="11">
        <f>SUM(D15:D16)</f>
        <v>95709</v>
      </c>
      <c r="E17" s="14"/>
      <c r="F17" s="12">
        <f>SUM(F15:F16)</f>
        <v>95709</v>
      </c>
    </row>
    <row r="18" spans="1:6" ht="42" customHeight="1">
      <c r="A18" s="6"/>
      <c r="B18" s="7" t="s">
        <v>101</v>
      </c>
      <c r="C18" s="13" t="s">
        <v>97</v>
      </c>
      <c r="D18" s="11">
        <f t="shared" ref="D18:F18" si="2">D9+D13+D17</f>
        <v>245559</v>
      </c>
      <c r="E18" s="11">
        <f t="shared" si="2"/>
        <v>30900</v>
      </c>
      <c r="F18" s="12">
        <f t="shared" si="2"/>
        <v>276459</v>
      </c>
    </row>
    <row r="19" spans="1:6" ht="42" customHeight="1">
      <c r="A19" s="15"/>
      <c r="B19" s="495" t="s">
        <v>102</v>
      </c>
      <c r="C19" s="496"/>
      <c r="D19" s="9"/>
      <c r="E19" s="8"/>
      <c r="F19" s="8"/>
    </row>
    <row r="20" spans="1:6" ht="42" customHeight="1">
      <c r="A20" s="15"/>
      <c r="B20" s="10" t="s">
        <v>103</v>
      </c>
      <c r="C20" s="8"/>
      <c r="D20" s="9"/>
      <c r="E20" s="8"/>
      <c r="F20" s="8"/>
    </row>
    <row r="21" spans="1:6" ht="42" customHeight="1">
      <c r="A21" s="6">
        <v>6</v>
      </c>
      <c r="B21" s="10" t="s">
        <v>104</v>
      </c>
      <c r="C21" s="13" t="s">
        <v>97</v>
      </c>
      <c r="D21" s="9">
        <v>25000</v>
      </c>
      <c r="E21" s="8">
        <v>25000</v>
      </c>
      <c r="F21" s="8">
        <v>50000</v>
      </c>
    </row>
    <row r="22" spans="1:6" ht="42" customHeight="1">
      <c r="A22" s="6">
        <v>7</v>
      </c>
      <c r="B22" s="10" t="s">
        <v>105</v>
      </c>
      <c r="C22" s="13" t="s">
        <v>97</v>
      </c>
      <c r="D22" s="9"/>
      <c r="E22" s="9">
        <v>500000</v>
      </c>
      <c r="F22" s="8">
        <v>500000</v>
      </c>
    </row>
    <row r="23" spans="1:6" ht="42" customHeight="1">
      <c r="A23" s="6"/>
      <c r="B23" s="7" t="s">
        <v>6</v>
      </c>
      <c r="C23" s="13" t="s">
        <v>97</v>
      </c>
      <c r="D23" s="11">
        <f>SUM(D21)</f>
        <v>25000</v>
      </c>
      <c r="E23" s="11">
        <f>SUM(E21:E22)</f>
        <v>525000</v>
      </c>
      <c r="F23" s="12">
        <f>SUM(F21:F22)</f>
        <v>550000</v>
      </c>
    </row>
    <row r="24" spans="1:6" ht="42" customHeight="1">
      <c r="A24" s="6"/>
      <c r="B24" s="7" t="s">
        <v>106</v>
      </c>
      <c r="C24" s="13" t="s">
        <v>97</v>
      </c>
      <c r="D24" s="9"/>
      <c r="E24" s="8"/>
      <c r="F24" s="8"/>
    </row>
    <row r="25" spans="1:6" ht="42" customHeight="1">
      <c r="A25" s="6">
        <v>8</v>
      </c>
      <c r="B25" s="16" t="s">
        <v>107</v>
      </c>
      <c r="C25" s="13" t="s">
        <v>97</v>
      </c>
      <c r="D25" s="9">
        <v>25000</v>
      </c>
      <c r="E25" s="8">
        <v>21000</v>
      </c>
      <c r="F25" s="8">
        <f t="shared" ref="F25:F87" si="3">D25+E25</f>
        <v>46000</v>
      </c>
    </row>
    <row r="26" spans="1:6" ht="42" customHeight="1">
      <c r="A26" s="6">
        <v>9</v>
      </c>
      <c r="B26" s="16" t="s">
        <v>108</v>
      </c>
      <c r="C26" s="13" t="s">
        <v>97</v>
      </c>
      <c r="D26" s="9">
        <v>3000</v>
      </c>
      <c r="E26" s="8">
        <v>2000</v>
      </c>
      <c r="F26" s="8">
        <f t="shared" si="3"/>
        <v>5000</v>
      </c>
    </row>
    <row r="27" spans="1:6" ht="42" customHeight="1">
      <c r="A27" s="6">
        <v>10</v>
      </c>
      <c r="B27" s="16" t="s">
        <v>109</v>
      </c>
      <c r="C27" s="13" t="s">
        <v>97</v>
      </c>
      <c r="D27" s="9">
        <v>5000</v>
      </c>
      <c r="E27" s="8"/>
      <c r="F27" s="8">
        <f t="shared" si="3"/>
        <v>5000</v>
      </c>
    </row>
    <row r="28" spans="1:6" ht="42" customHeight="1">
      <c r="A28" s="6">
        <v>11</v>
      </c>
      <c r="B28" s="16" t="s">
        <v>110</v>
      </c>
      <c r="C28" s="13" t="s">
        <v>97</v>
      </c>
      <c r="D28" s="9">
        <v>5000</v>
      </c>
      <c r="E28" s="8"/>
      <c r="F28" s="8">
        <f t="shared" si="3"/>
        <v>5000</v>
      </c>
    </row>
    <row r="29" spans="1:6" ht="42" customHeight="1">
      <c r="A29" s="6">
        <v>12</v>
      </c>
      <c r="B29" s="16" t="s">
        <v>111</v>
      </c>
      <c r="C29" s="13" t="s">
        <v>97</v>
      </c>
      <c r="D29" s="9">
        <v>3000</v>
      </c>
      <c r="E29" s="8">
        <v>-1000</v>
      </c>
      <c r="F29" s="8">
        <f t="shared" si="3"/>
        <v>2000</v>
      </c>
    </row>
    <row r="30" spans="1:6" ht="42" customHeight="1">
      <c r="A30" s="6"/>
      <c r="B30" s="7" t="s">
        <v>6</v>
      </c>
      <c r="C30" s="13" t="s">
        <v>97</v>
      </c>
      <c r="D30" s="11">
        <f>SUM(D25:D29)</f>
        <v>41000</v>
      </c>
      <c r="E30" s="11">
        <f>SUM(E25:E29)</f>
        <v>22000</v>
      </c>
      <c r="F30" s="12">
        <f t="shared" si="3"/>
        <v>63000</v>
      </c>
    </row>
    <row r="31" spans="1:6" ht="42" customHeight="1">
      <c r="A31" s="6"/>
      <c r="B31" s="7" t="s">
        <v>112</v>
      </c>
      <c r="C31" s="13" t="s">
        <v>97</v>
      </c>
      <c r="D31" s="9"/>
      <c r="E31" s="8"/>
      <c r="F31" s="8">
        <f t="shared" si="3"/>
        <v>0</v>
      </c>
    </row>
    <row r="32" spans="1:6" ht="42" customHeight="1">
      <c r="A32" s="6">
        <v>13</v>
      </c>
      <c r="B32" s="16" t="s">
        <v>114</v>
      </c>
      <c r="C32" s="13" t="s">
        <v>97</v>
      </c>
      <c r="D32" s="9">
        <v>5000</v>
      </c>
      <c r="E32" s="8">
        <v>3000</v>
      </c>
      <c r="F32" s="8">
        <f t="shared" si="3"/>
        <v>8000</v>
      </c>
    </row>
    <row r="33" spans="1:6" ht="42" customHeight="1">
      <c r="A33" s="6">
        <v>14</v>
      </c>
      <c r="B33" s="10" t="s">
        <v>115</v>
      </c>
      <c r="C33" s="13" t="s">
        <v>97</v>
      </c>
      <c r="D33" s="9">
        <v>10000</v>
      </c>
      <c r="E33" s="8">
        <v>10000</v>
      </c>
      <c r="F33" s="8">
        <f t="shared" si="3"/>
        <v>20000</v>
      </c>
    </row>
    <row r="34" spans="1:6" ht="42" customHeight="1">
      <c r="A34" s="6"/>
      <c r="B34" s="7" t="s">
        <v>6</v>
      </c>
      <c r="C34" s="13" t="s">
        <v>97</v>
      </c>
      <c r="D34" s="11">
        <f>SUM(D32:D33)</f>
        <v>15000</v>
      </c>
      <c r="E34" s="11">
        <f>SUM(E32:E33)</f>
        <v>13000</v>
      </c>
      <c r="F34" s="12">
        <f t="shared" si="3"/>
        <v>28000</v>
      </c>
    </row>
    <row r="35" spans="1:6" ht="42" customHeight="1">
      <c r="A35" s="6"/>
      <c r="B35" s="17" t="s">
        <v>116</v>
      </c>
      <c r="C35" s="13" t="s">
        <v>97</v>
      </c>
      <c r="D35" s="9"/>
      <c r="E35" s="8"/>
      <c r="F35" s="8">
        <f t="shared" si="3"/>
        <v>0</v>
      </c>
    </row>
    <row r="36" spans="1:6" ht="42" customHeight="1">
      <c r="A36" s="6">
        <v>15</v>
      </c>
      <c r="B36" s="16" t="s">
        <v>117</v>
      </c>
      <c r="C36" s="13" t="s">
        <v>97</v>
      </c>
      <c r="D36" s="9">
        <v>10000</v>
      </c>
      <c r="E36" s="8"/>
      <c r="F36" s="8">
        <f t="shared" si="3"/>
        <v>10000</v>
      </c>
    </row>
    <row r="37" spans="1:6" ht="42" customHeight="1">
      <c r="A37" s="6">
        <v>16</v>
      </c>
      <c r="B37" s="16" t="s">
        <v>408</v>
      </c>
      <c r="C37" s="13" t="s">
        <v>97</v>
      </c>
      <c r="D37" s="9">
        <v>20000</v>
      </c>
      <c r="E37" s="8"/>
      <c r="F37" s="8">
        <f t="shared" si="3"/>
        <v>20000</v>
      </c>
    </row>
    <row r="38" spans="1:6" ht="42" customHeight="1">
      <c r="A38" s="6">
        <v>17</v>
      </c>
      <c r="B38" s="16" t="s">
        <v>409</v>
      </c>
      <c r="C38" s="13" t="s">
        <v>97</v>
      </c>
      <c r="D38" s="9">
        <v>10000</v>
      </c>
      <c r="E38" s="8"/>
      <c r="F38" s="8">
        <f t="shared" si="3"/>
        <v>10000</v>
      </c>
    </row>
    <row r="39" spans="1:6" ht="42" customHeight="1">
      <c r="A39" s="6">
        <v>18</v>
      </c>
      <c r="B39" s="10" t="s">
        <v>120</v>
      </c>
      <c r="C39" s="13" t="s">
        <v>97</v>
      </c>
      <c r="D39" s="9">
        <v>50000</v>
      </c>
      <c r="E39" s="8">
        <v>80000</v>
      </c>
      <c r="F39" s="8">
        <f t="shared" si="3"/>
        <v>130000</v>
      </c>
    </row>
    <row r="40" spans="1:6" ht="42" customHeight="1">
      <c r="A40" s="6"/>
      <c r="B40" s="7" t="s">
        <v>6</v>
      </c>
      <c r="C40" s="13" t="s">
        <v>97</v>
      </c>
      <c r="D40" s="11">
        <f>SUM(D36:D39)</f>
        <v>90000</v>
      </c>
      <c r="E40" s="11">
        <f>SUM(E36:E39)</f>
        <v>80000</v>
      </c>
      <c r="F40" s="12">
        <f t="shared" si="3"/>
        <v>170000</v>
      </c>
    </row>
    <row r="41" spans="1:6" ht="42" customHeight="1">
      <c r="A41" s="15"/>
      <c r="B41" s="17" t="s">
        <v>121</v>
      </c>
      <c r="C41" s="8"/>
      <c r="D41" s="9"/>
      <c r="E41" s="8"/>
      <c r="F41" s="8">
        <f t="shared" si="3"/>
        <v>0</v>
      </c>
    </row>
    <row r="42" spans="1:6" ht="42" customHeight="1">
      <c r="A42" s="6">
        <v>19</v>
      </c>
      <c r="B42" s="10" t="s">
        <v>122</v>
      </c>
      <c r="C42" s="13" t="s">
        <v>97</v>
      </c>
      <c r="D42" s="9">
        <v>25000</v>
      </c>
      <c r="E42" s="8">
        <v>25000</v>
      </c>
      <c r="F42" s="8">
        <f t="shared" si="3"/>
        <v>50000</v>
      </c>
    </row>
    <row r="43" spans="1:6" ht="42" customHeight="1">
      <c r="A43" s="6">
        <v>20</v>
      </c>
      <c r="B43" s="10" t="s">
        <v>123</v>
      </c>
      <c r="C43" s="13" t="s">
        <v>97</v>
      </c>
      <c r="D43" s="9">
        <v>25000</v>
      </c>
      <c r="E43" s="8"/>
      <c r="F43" s="8">
        <f t="shared" si="3"/>
        <v>25000</v>
      </c>
    </row>
    <row r="44" spans="1:6" ht="42" customHeight="1">
      <c r="A44" s="6">
        <v>21</v>
      </c>
      <c r="B44" s="10" t="s">
        <v>124</v>
      </c>
      <c r="C44" s="13" t="s">
        <v>97</v>
      </c>
      <c r="D44" s="9">
        <v>40000</v>
      </c>
      <c r="E44" s="8">
        <v>50000</v>
      </c>
      <c r="F44" s="8">
        <f t="shared" si="3"/>
        <v>90000</v>
      </c>
    </row>
    <row r="45" spans="1:6" ht="42" customHeight="1">
      <c r="A45" s="6">
        <v>22</v>
      </c>
      <c r="B45" s="10" t="s">
        <v>125</v>
      </c>
      <c r="C45" s="13" t="s">
        <v>97</v>
      </c>
      <c r="D45" s="9">
        <v>70000</v>
      </c>
      <c r="E45" s="8">
        <v>30000</v>
      </c>
      <c r="F45" s="8">
        <f t="shared" si="3"/>
        <v>100000</v>
      </c>
    </row>
    <row r="46" spans="1:6" ht="42" customHeight="1">
      <c r="A46" s="6">
        <v>23</v>
      </c>
      <c r="B46" s="10" t="s">
        <v>126</v>
      </c>
      <c r="C46" s="13" t="s">
        <v>97</v>
      </c>
      <c r="D46" s="9">
        <v>95000</v>
      </c>
      <c r="E46" s="8">
        <v>40000</v>
      </c>
      <c r="F46" s="8">
        <f t="shared" si="3"/>
        <v>135000</v>
      </c>
    </row>
    <row r="47" spans="1:6" ht="42" customHeight="1">
      <c r="A47" s="6"/>
      <c r="B47" s="7" t="s">
        <v>6</v>
      </c>
      <c r="C47" s="13" t="s">
        <v>97</v>
      </c>
      <c r="D47" s="11">
        <f>SUM(D42:D46)</f>
        <v>255000</v>
      </c>
      <c r="E47" s="11">
        <f>SUM(E42:E46)</f>
        <v>145000</v>
      </c>
      <c r="F47" s="12">
        <f t="shared" si="3"/>
        <v>400000</v>
      </c>
    </row>
    <row r="48" spans="1:6" ht="42" customHeight="1">
      <c r="A48" s="15"/>
      <c r="B48" s="17" t="s">
        <v>127</v>
      </c>
      <c r="C48" s="13" t="s">
        <v>97</v>
      </c>
      <c r="D48" s="9">
        <v>0</v>
      </c>
      <c r="E48" s="8"/>
      <c r="F48" s="8">
        <f t="shared" si="3"/>
        <v>0</v>
      </c>
    </row>
    <row r="49" spans="1:6" ht="42" customHeight="1">
      <c r="A49" s="6">
        <v>24</v>
      </c>
      <c r="B49" s="10" t="s">
        <v>128</v>
      </c>
      <c r="C49" s="13" t="s">
        <v>97</v>
      </c>
      <c r="D49" s="9">
        <v>10000</v>
      </c>
      <c r="E49" s="8">
        <v>5000</v>
      </c>
      <c r="F49" s="8">
        <f t="shared" si="3"/>
        <v>15000</v>
      </c>
    </row>
    <row r="50" spans="1:6" ht="42" customHeight="1">
      <c r="A50" s="6">
        <v>25</v>
      </c>
      <c r="B50" s="10" t="s">
        <v>129</v>
      </c>
      <c r="C50" s="13" t="s">
        <v>97</v>
      </c>
      <c r="D50" s="9">
        <v>10000</v>
      </c>
      <c r="E50" s="8"/>
      <c r="F50" s="8">
        <f t="shared" si="3"/>
        <v>10000</v>
      </c>
    </row>
    <row r="51" spans="1:6" ht="42" customHeight="1">
      <c r="A51" s="6">
        <v>26</v>
      </c>
      <c r="B51" s="10" t="s">
        <v>130</v>
      </c>
      <c r="C51" s="13" t="s">
        <v>97</v>
      </c>
      <c r="D51" s="9">
        <v>6000</v>
      </c>
      <c r="E51" s="8">
        <v>4000</v>
      </c>
      <c r="F51" s="8">
        <f t="shared" si="3"/>
        <v>10000</v>
      </c>
    </row>
    <row r="52" spans="1:6" ht="42" customHeight="1">
      <c r="A52" s="6">
        <v>27</v>
      </c>
      <c r="B52" s="16" t="s">
        <v>131</v>
      </c>
      <c r="C52" s="13" t="s">
        <v>97</v>
      </c>
      <c r="D52" s="9">
        <v>10000</v>
      </c>
      <c r="E52" s="8"/>
      <c r="F52" s="8">
        <f t="shared" si="3"/>
        <v>10000</v>
      </c>
    </row>
    <row r="53" spans="1:6" ht="42" customHeight="1">
      <c r="A53" s="6">
        <v>28</v>
      </c>
      <c r="B53" s="10" t="s">
        <v>132</v>
      </c>
      <c r="C53" s="13" t="s">
        <v>97</v>
      </c>
      <c r="D53" s="9">
        <v>10000</v>
      </c>
      <c r="E53" s="8"/>
      <c r="F53" s="8">
        <f t="shared" si="3"/>
        <v>10000</v>
      </c>
    </row>
    <row r="54" spans="1:6" ht="42" customHeight="1">
      <c r="A54" s="6"/>
      <c r="B54" s="7" t="s">
        <v>6</v>
      </c>
      <c r="C54" s="8"/>
      <c r="D54" s="11">
        <f>SUM(D49:D53)</f>
        <v>46000</v>
      </c>
      <c r="E54" s="11">
        <f>SUM(E49:E53)</f>
        <v>9000</v>
      </c>
      <c r="F54" s="12">
        <f t="shared" si="3"/>
        <v>55000</v>
      </c>
    </row>
    <row r="55" spans="1:6" ht="42" customHeight="1">
      <c r="A55" s="6"/>
      <c r="B55" s="17" t="s">
        <v>133</v>
      </c>
      <c r="C55" s="8"/>
      <c r="D55" s="9"/>
      <c r="E55" s="8"/>
      <c r="F55" s="8">
        <f t="shared" si="3"/>
        <v>0</v>
      </c>
    </row>
    <row r="56" spans="1:6" ht="42" customHeight="1">
      <c r="A56" s="6">
        <v>29</v>
      </c>
      <c r="B56" s="10" t="s">
        <v>134</v>
      </c>
      <c r="C56" s="13" t="s">
        <v>97</v>
      </c>
      <c r="D56" s="9">
        <v>30000</v>
      </c>
      <c r="E56" s="8">
        <v>10000</v>
      </c>
      <c r="F56" s="8">
        <f t="shared" si="3"/>
        <v>40000</v>
      </c>
    </row>
    <row r="57" spans="1:6" ht="42" customHeight="1">
      <c r="A57" s="6">
        <v>30</v>
      </c>
      <c r="B57" s="10" t="s">
        <v>135</v>
      </c>
      <c r="C57" s="13" t="s">
        <v>97</v>
      </c>
      <c r="D57" s="9">
        <v>15000</v>
      </c>
      <c r="E57" s="8">
        <v>35000</v>
      </c>
      <c r="F57" s="8">
        <f t="shared" si="3"/>
        <v>50000</v>
      </c>
    </row>
    <row r="58" spans="1:6" ht="30" customHeight="1">
      <c r="A58" s="6"/>
      <c r="B58" s="7" t="s">
        <v>6</v>
      </c>
      <c r="C58" s="13" t="s">
        <v>97</v>
      </c>
      <c r="D58" s="11">
        <f>SUM(D56:D57)</f>
        <v>45000</v>
      </c>
      <c r="E58" s="11">
        <f>SUM(E56:E57)</f>
        <v>45000</v>
      </c>
      <c r="F58" s="12">
        <f t="shared" si="3"/>
        <v>90000</v>
      </c>
    </row>
    <row r="59" spans="1:6" ht="42" customHeight="1">
      <c r="A59" s="15"/>
      <c r="B59" s="17" t="s">
        <v>136</v>
      </c>
      <c r="C59" s="13" t="s">
        <v>97</v>
      </c>
      <c r="D59" s="9"/>
      <c r="E59" s="8"/>
      <c r="F59" s="8">
        <f t="shared" si="3"/>
        <v>0</v>
      </c>
    </row>
    <row r="60" spans="1:6" ht="27" customHeight="1">
      <c r="A60" s="6">
        <v>31</v>
      </c>
      <c r="B60" s="10" t="s">
        <v>137</v>
      </c>
      <c r="C60" s="13" t="s">
        <v>97</v>
      </c>
      <c r="D60" s="9">
        <v>10000</v>
      </c>
      <c r="E60" s="8">
        <v>2000</v>
      </c>
      <c r="F60" s="8">
        <f t="shared" si="3"/>
        <v>12000</v>
      </c>
    </row>
    <row r="61" spans="1:6" ht="25.05" customHeight="1">
      <c r="A61" s="6">
        <v>32</v>
      </c>
      <c r="B61" s="18" t="s">
        <v>138</v>
      </c>
      <c r="C61" s="13" t="s">
        <v>97</v>
      </c>
      <c r="D61" s="9">
        <v>15000</v>
      </c>
      <c r="E61" s="8"/>
      <c r="F61" s="8">
        <f t="shared" si="3"/>
        <v>15000</v>
      </c>
    </row>
    <row r="62" spans="1:6" ht="42" customHeight="1">
      <c r="A62" s="6">
        <v>33</v>
      </c>
      <c r="B62" s="10" t="s">
        <v>139</v>
      </c>
      <c r="C62" s="13" t="s">
        <v>97</v>
      </c>
      <c r="D62" s="9">
        <v>18000</v>
      </c>
      <c r="E62" s="8"/>
      <c r="F62" s="8">
        <f t="shared" si="3"/>
        <v>18000</v>
      </c>
    </row>
    <row r="63" spans="1:6" ht="42" customHeight="1">
      <c r="A63" s="6">
        <v>34</v>
      </c>
      <c r="B63" s="10" t="s">
        <v>140</v>
      </c>
      <c r="C63" s="13" t="s">
        <v>97</v>
      </c>
      <c r="D63" s="9">
        <v>5000</v>
      </c>
      <c r="E63" s="8"/>
      <c r="F63" s="8">
        <f t="shared" si="3"/>
        <v>5000</v>
      </c>
    </row>
    <row r="64" spans="1:6" ht="42" customHeight="1">
      <c r="A64" s="6">
        <v>35</v>
      </c>
      <c r="B64" s="10" t="s">
        <v>141</v>
      </c>
      <c r="C64" s="13" t="s">
        <v>97</v>
      </c>
      <c r="D64" s="9">
        <v>30000</v>
      </c>
      <c r="E64" s="8">
        <v>70000</v>
      </c>
      <c r="F64" s="8">
        <f t="shared" si="3"/>
        <v>100000</v>
      </c>
    </row>
    <row r="65" spans="1:6" ht="42" customHeight="1">
      <c r="A65" s="6"/>
      <c r="B65" s="7" t="s">
        <v>6</v>
      </c>
      <c r="C65" s="13" t="s">
        <v>97</v>
      </c>
      <c r="D65" s="11">
        <f>SUM(D60:D64)</f>
        <v>78000</v>
      </c>
      <c r="E65" s="11">
        <f>SUM(E60:E64)</f>
        <v>72000</v>
      </c>
      <c r="F65" s="12">
        <f t="shared" si="3"/>
        <v>150000</v>
      </c>
    </row>
    <row r="66" spans="1:6" ht="42" customHeight="1">
      <c r="A66" s="15"/>
      <c r="B66" s="17" t="s">
        <v>142</v>
      </c>
      <c r="C66" s="13" t="s">
        <v>97</v>
      </c>
      <c r="D66" s="9"/>
      <c r="E66" s="8"/>
      <c r="F66" s="8">
        <f t="shared" si="3"/>
        <v>0</v>
      </c>
    </row>
    <row r="67" spans="1:6" ht="42" customHeight="1">
      <c r="A67" s="6">
        <v>36</v>
      </c>
      <c r="B67" s="10" t="s">
        <v>410</v>
      </c>
      <c r="C67" s="13" t="s">
        <v>97</v>
      </c>
      <c r="D67" s="9">
        <v>6000</v>
      </c>
      <c r="E67" s="8">
        <v>4000</v>
      </c>
      <c r="F67" s="8">
        <f t="shared" si="3"/>
        <v>10000</v>
      </c>
    </row>
    <row r="68" spans="1:6" ht="42" customHeight="1">
      <c r="A68" s="6">
        <v>37</v>
      </c>
      <c r="B68" s="10" t="s">
        <v>144</v>
      </c>
      <c r="C68" s="13" t="s">
        <v>97</v>
      </c>
      <c r="D68" s="9">
        <v>6000</v>
      </c>
      <c r="E68" s="8"/>
      <c r="F68" s="8">
        <f t="shared" si="3"/>
        <v>6000</v>
      </c>
    </row>
    <row r="69" spans="1:6" ht="42" customHeight="1">
      <c r="A69" s="6">
        <v>38</v>
      </c>
      <c r="B69" s="10" t="s">
        <v>145</v>
      </c>
      <c r="C69" s="13" t="s">
        <v>97</v>
      </c>
      <c r="D69" s="9">
        <v>30000</v>
      </c>
      <c r="E69" s="8">
        <v>30000</v>
      </c>
      <c r="F69" s="8">
        <f t="shared" si="3"/>
        <v>60000</v>
      </c>
    </row>
    <row r="70" spans="1:6" ht="42" customHeight="1">
      <c r="A70" s="6">
        <v>39</v>
      </c>
      <c r="B70" s="10" t="s">
        <v>146</v>
      </c>
      <c r="C70" s="13" t="s">
        <v>97</v>
      </c>
      <c r="D70" s="9">
        <v>40000</v>
      </c>
      <c r="E70" s="8">
        <v>30000</v>
      </c>
      <c r="F70" s="8">
        <f t="shared" si="3"/>
        <v>70000</v>
      </c>
    </row>
    <row r="71" spans="1:6" ht="42" customHeight="1">
      <c r="A71" s="6"/>
      <c r="B71" s="7" t="s">
        <v>6</v>
      </c>
      <c r="C71" s="13" t="s">
        <v>97</v>
      </c>
      <c r="D71" s="11">
        <f>SUM(D67:D70)</f>
        <v>82000</v>
      </c>
      <c r="E71" s="11">
        <f>SUM(E67:E70)</f>
        <v>64000</v>
      </c>
      <c r="F71" s="12">
        <f t="shared" si="3"/>
        <v>146000</v>
      </c>
    </row>
    <row r="72" spans="1:6" ht="42" customHeight="1">
      <c r="A72" s="6"/>
      <c r="B72" s="17" t="s">
        <v>148</v>
      </c>
      <c r="C72" s="8"/>
      <c r="D72" s="9"/>
      <c r="E72" s="19"/>
      <c r="F72" s="8">
        <f t="shared" si="3"/>
        <v>0</v>
      </c>
    </row>
    <row r="73" spans="1:6" ht="42" customHeight="1">
      <c r="A73" s="6">
        <v>40</v>
      </c>
      <c r="B73" s="20" t="s">
        <v>411</v>
      </c>
      <c r="C73" s="13" t="s">
        <v>97</v>
      </c>
      <c r="D73" s="9">
        <v>54600</v>
      </c>
      <c r="E73" s="19"/>
      <c r="F73" s="8">
        <f t="shared" si="3"/>
        <v>54600</v>
      </c>
    </row>
    <row r="74" spans="1:6" ht="28.05" customHeight="1">
      <c r="A74" s="6"/>
      <c r="B74" s="7" t="s">
        <v>6</v>
      </c>
      <c r="C74" s="13" t="s">
        <v>97</v>
      </c>
      <c r="D74" s="11">
        <f>SUM(D73)</f>
        <v>54600</v>
      </c>
      <c r="E74" s="11">
        <f>SUM(E73)</f>
        <v>0</v>
      </c>
      <c r="F74" s="12">
        <f t="shared" si="3"/>
        <v>54600</v>
      </c>
    </row>
    <row r="75" spans="1:6" ht="27" customHeight="1">
      <c r="A75" s="6">
        <v>41</v>
      </c>
      <c r="B75" s="10" t="s">
        <v>163</v>
      </c>
      <c r="C75" s="13"/>
      <c r="D75" s="9"/>
      <c r="E75" s="19"/>
      <c r="F75" s="8">
        <f t="shared" si="3"/>
        <v>0</v>
      </c>
    </row>
    <row r="76" spans="1:6" ht="30" customHeight="1">
      <c r="A76" s="6">
        <v>42</v>
      </c>
      <c r="B76" s="16" t="s">
        <v>164</v>
      </c>
      <c r="C76" s="13" t="s">
        <v>97</v>
      </c>
      <c r="D76" s="9">
        <v>300</v>
      </c>
      <c r="E76" s="21">
        <v>700</v>
      </c>
      <c r="F76" s="8">
        <f t="shared" si="3"/>
        <v>1000</v>
      </c>
    </row>
    <row r="77" spans="1:6" ht="22.05" customHeight="1">
      <c r="A77" s="6"/>
      <c r="B77" s="7" t="s">
        <v>6</v>
      </c>
      <c r="C77" s="8"/>
      <c r="D77" s="11">
        <f>SUM(D76)</f>
        <v>300</v>
      </c>
      <c r="E77" s="11">
        <f>SUM(E76)</f>
        <v>700</v>
      </c>
      <c r="F77" s="12">
        <f t="shared" si="3"/>
        <v>1000</v>
      </c>
    </row>
    <row r="78" spans="1:6" ht="25.95" customHeight="1">
      <c r="A78" s="6"/>
      <c r="B78" s="7" t="s">
        <v>165</v>
      </c>
      <c r="C78" s="8"/>
      <c r="D78" s="9"/>
      <c r="E78" s="19"/>
      <c r="F78" s="8">
        <f t="shared" si="3"/>
        <v>0</v>
      </c>
    </row>
    <row r="79" spans="1:6" ht="31.95" customHeight="1">
      <c r="A79" s="6">
        <v>43</v>
      </c>
      <c r="B79" s="16" t="s">
        <v>166</v>
      </c>
      <c r="C79" s="13" t="s">
        <v>97</v>
      </c>
      <c r="D79" s="9">
        <v>50000</v>
      </c>
      <c r="E79" s="22">
        <v>50000</v>
      </c>
      <c r="F79" s="8">
        <f t="shared" si="3"/>
        <v>100000</v>
      </c>
    </row>
    <row r="80" spans="1:6" ht="25.05" customHeight="1">
      <c r="A80" s="6">
        <v>44</v>
      </c>
      <c r="B80" s="16" t="s">
        <v>167</v>
      </c>
      <c r="C80" s="13" t="s">
        <v>97</v>
      </c>
      <c r="D80" s="9">
        <v>15000</v>
      </c>
      <c r="E80" s="23"/>
      <c r="F80" s="8">
        <f t="shared" si="3"/>
        <v>15000</v>
      </c>
    </row>
    <row r="81" spans="1:6" ht="42" customHeight="1">
      <c r="A81" s="6">
        <v>45</v>
      </c>
      <c r="B81" s="16" t="s">
        <v>168</v>
      </c>
      <c r="C81" s="13" t="s">
        <v>97</v>
      </c>
      <c r="D81" s="9">
        <v>10500</v>
      </c>
      <c r="E81" s="23">
        <v>-5500</v>
      </c>
      <c r="F81" s="8">
        <f t="shared" si="3"/>
        <v>5000</v>
      </c>
    </row>
    <row r="82" spans="1:6" ht="42" customHeight="1">
      <c r="A82" s="6"/>
      <c r="B82" s="7" t="s">
        <v>6</v>
      </c>
      <c r="C82" s="13" t="s">
        <v>97</v>
      </c>
      <c r="D82" s="11">
        <f>SUM(D79:D81)</f>
        <v>75500</v>
      </c>
      <c r="E82" s="24">
        <f>SUM(E79:E81)</f>
        <v>44500</v>
      </c>
      <c r="F82" s="12">
        <f t="shared" si="3"/>
        <v>120000</v>
      </c>
    </row>
    <row r="83" spans="1:6" ht="42" customHeight="1">
      <c r="A83" s="6"/>
      <c r="B83" s="16" t="s">
        <v>412</v>
      </c>
      <c r="C83" s="8"/>
      <c r="D83" s="25"/>
      <c r="E83" s="26"/>
      <c r="F83" s="8">
        <f t="shared" si="3"/>
        <v>0</v>
      </c>
    </row>
    <row r="84" spans="1:6" ht="42" customHeight="1">
      <c r="A84" s="6">
        <v>46</v>
      </c>
      <c r="B84" s="27" t="s">
        <v>413</v>
      </c>
      <c r="C84" s="13" t="s">
        <v>97</v>
      </c>
      <c r="D84" s="28">
        <v>2000</v>
      </c>
      <c r="E84" s="29">
        <v>20000</v>
      </c>
      <c r="F84" s="8">
        <f t="shared" si="3"/>
        <v>22000</v>
      </c>
    </row>
    <row r="85" spans="1:6" ht="42" customHeight="1">
      <c r="A85" s="6"/>
      <c r="B85" s="7" t="s">
        <v>6</v>
      </c>
      <c r="C85" s="13" t="s">
        <v>97</v>
      </c>
      <c r="D85" s="11">
        <f>SUM(D84)</f>
        <v>2000</v>
      </c>
      <c r="E85" s="26">
        <v>20000</v>
      </c>
      <c r="F85" s="8">
        <f t="shared" si="3"/>
        <v>22000</v>
      </c>
    </row>
    <row r="86" spans="1:6" ht="42" customHeight="1">
      <c r="A86" s="6"/>
      <c r="B86" s="7" t="s">
        <v>169</v>
      </c>
      <c r="C86" s="13" t="s">
        <v>97</v>
      </c>
      <c r="D86" s="11">
        <f>D85+D82+D77+D74+D71+D65+D58+D54+D47+D40+D34+D30+D23</f>
        <v>809400</v>
      </c>
      <c r="E86" s="11">
        <f>E85+E82+E77+E74+E71+E65+E58+E54+E47+E40+E34+E30+E23</f>
        <v>1040200</v>
      </c>
      <c r="F86" s="12">
        <f t="shared" si="3"/>
        <v>1849600</v>
      </c>
    </row>
    <row r="87" spans="1:6" ht="42" customHeight="1">
      <c r="A87" s="6"/>
      <c r="B87" s="16" t="s">
        <v>170</v>
      </c>
      <c r="C87" s="13" t="s">
        <v>97</v>
      </c>
      <c r="D87" s="9"/>
      <c r="E87" s="9"/>
      <c r="F87" s="8">
        <f t="shared" si="3"/>
        <v>0</v>
      </c>
    </row>
    <row r="88" spans="1:6" ht="42" customHeight="1">
      <c r="A88" s="6">
        <v>51</v>
      </c>
      <c r="B88" s="30" t="s">
        <v>176</v>
      </c>
      <c r="C88" s="8" t="s">
        <v>414</v>
      </c>
      <c r="D88" s="9"/>
      <c r="E88" s="9"/>
      <c r="F88" s="8">
        <v>150000</v>
      </c>
    </row>
    <row r="89" spans="1:6" ht="42" customHeight="1">
      <c r="A89" s="6">
        <v>52</v>
      </c>
      <c r="B89" s="10" t="s">
        <v>176</v>
      </c>
      <c r="C89" s="8" t="s">
        <v>94</v>
      </c>
      <c r="D89" s="8">
        <v>130000</v>
      </c>
      <c r="E89" s="9">
        <v>285000</v>
      </c>
      <c r="F89" s="8">
        <f>D89+E89</f>
        <v>415000</v>
      </c>
    </row>
    <row r="90" spans="1:6" ht="42" customHeight="1">
      <c r="A90" s="6">
        <v>53</v>
      </c>
      <c r="B90" s="10" t="s">
        <v>415</v>
      </c>
      <c r="C90" s="31" t="s">
        <v>172</v>
      </c>
      <c r="D90" s="31"/>
      <c r="E90" s="21">
        <v>601069</v>
      </c>
      <c r="F90" s="8">
        <f>D90+E90</f>
        <v>601069</v>
      </c>
    </row>
    <row r="91" spans="1:6" ht="42" customHeight="1">
      <c r="A91" s="6"/>
      <c r="B91" s="16" t="s">
        <v>180</v>
      </c>
      <c r="C91" s="14"/>
      <c r="D91" s="11">
        <f>SUM(D88:D90)</f>
        <v>130000</v>
      </c>
      <c r="E91" s="11">
        <f>SUM(E88:E90)</f>
        <v>886069</v>
      </c>
      <c r="F91" s="12">
        <f>SUM(F88:F90)</f>
        <v>1166069</v>
      </c>
    </row>
    <row r="92" spans="1:6" ht="42" customHeight="1">
      <c r="A92" s="6"/>
      <c r="B92" s="17" t="s">
        <v>181</v>
      </c>
      <c r="C92" s="14"/>
      <c r="D92" s="32">
        <f>D91+D86+D18</f>
        <v>1184959</v>
      </c>
      <c r="E92" s="32">
        <f>E91+E86+E18</f>
        <v>1957169</v>
      </c>
      <c r="F92" s="12">
        <f>D92+E92</f>
        <v>3142128</v>
      </c>
    </row>
    <row r="93" spans="1:6" ht="42" customHeight="1">
      <c r="A93" s="6"/>
      <c r="B93" s="17"/>
      <c r="C93" s="14"/>
      <c r="D93" s="32"/>
      <c r="E93" s="33"/>
      <c r="F93" s="8"/>
    </row>
    <row r="94" spans="1:6" ht="42" customHeight="1">
      <c r="A94" s="497" t="s">
        <v>416</v>
      </c>
      <c r="B94" s="498"/>
      <c r="C94" s="498"/>
      <c r="D94" s="498"/>
      <c r="E94" s="498"/>
      <c r="F94" s="499"/>
    </row>
    <row r="95" spans="1:6" ht="42" customHeight="1">
      <c r="A95" s="34" t="s">
        <v>89</v>
      </c>
      <c r="B95" s="35" t="s">
        <v>90</v>
      </c>
      <c r="C95" s="36" t="s">
        <v>91</v>
      </c>
      <c r="D95" s="37" t="s">
        <v>417</v>
      </c>
      <c r="E95" s="38" t="s">
        <v>404</v>
      </c>
      <c r="F95" s="8" t="s">
        <v>405</v>
      </c>
    </row>
    <row r="96" spans="1:6" ht="42" customHeight="1">
      <c r="A96" s="35" t="s">
        <v>89</v>
      </c>
      <c r="B96" s="39" t="s">
        <v>184</v>
      </c>
      <c r="C96" s="40"/>
      <c r="D96" s="41"/>
      <c r="E96" s="41"/>
      <c r="F96" s="8">
        <f>D96+E96</f>
        <v>0</v>
      </c>
    </row>
    <row r="97" spans="1:6" ht="42" customHeight="1">
      <c r="A97" s="35">
        <v>4</v>
      </c>
      <c r="B97" s="10" t="s">
        <v>418</v>
      </c>
      <c r="C97" s="42"/>
      <c r="D97" s="43">
        <v>360000</v>
      </c>
      <c r="E97" s="43">
        <v>60000</v>
      </c>
      <c r="F97" s="8">
        <f t="shared" ref="F97:F106" si="4">D97+E97</f>
        <v>420000</v>
      </c>
    </row>
    <row r="98" spans="1:6" ht="42" customHeight="1">
      <c r="A98" s="35">
        <v>5</v>
      </c>
      <c r="B98" s="42" t="s">
        <v>419</v>
      </c>
      <c r="C98" s="31"/>
      <c r="D98" s="44">
        <v>100000</v>
      </c>
      <c r="E98" s="43">
        <v>206000</v>
      </c>
      <c r="F98" s="8">
        <f t="shared" si="4"/>
        <v>306000</v>
      </c>
    </row>
    <row r="99" spans="1:6" ht="42" customHeight="1">
      <c r="A99" s="35"/>
      <c r="B99" s="45" t="s">
        <v>198</v>
      </c>
      <c r="C99" s="46"/>
      <c r="D99" s="47">
        <f>SUM(D97:D98)</f>
        <v>460000</v>
      </c>
      <c r="E99" s="47">
        <f>SUM(E97:E98)</f>
        <v>266000</v>
      </c>
      <c r="F99" s="14">
        <f t="shared" si="4"/>
        <v>726000</v>
      </c>
    </row>
    <row r="100" spans="1:6" ht="42" customHeight="1">
      <c r="A100" s="35"/>
      <c r="B100" s="48" t="s">
        <v>420</v>
      </c>
      <c r="C100" s="46"/>
      <c r="D100" s="49"/>
      <c r="E100" s="49"/>
      <c r="F100" s="8">
        <f t="shared" si="4"/>
        <v>0</v>
      </c>
    </row>
    <row r="101" spans="1:6" ht="52.95" customHeight="1">
      <c r="A101" s="35">
        <v>6</v>
      </c>
      <c r="B101" s="45" t="s">
        <v>421</v>
      </c>
      <c r="C101" s="46" t="s">
        <v>422</v>
      </c>
      <c r="D101" s="49">
        <v>9994.5</v>
      </c>
      <c r="E101" s="41"/>
      <c r="F101" s="8">
        <f t="shared" si="4"/>
        <v>9994.5</v>
      </c>
    </row>
    <row r="102" spans="1:6" ht="52.05" customHeight="1">
      <c r="A102" s="35">
        <v>7</v>
      </c>
      <c r="B102" s="45" t="s">
        <v>423</v>
      </c>
      <c r="C102" s="46" t="s">
        <v>424</v>
      </c>
      <c r="D102" s="49">
        <v>20620.099999999999</v>
      </c>
      <c r="E102" s="41"/>
      <c r="F102" s="8">
        <f t="shared" si="4"/>
        <v>20620.099999999999</v>
      </c>
    </row>
    <row r="103" spans="1:6" ht="42" customHeight="1">
      <c r="A103" s="35"/>
      <c r="B103" s="50" t="s">
        <v>344</v>
      </c>
      <c r="C103" s="46"/>
      <c r="D103" s="51">
        <f>SUM(D101:D102)</f>
        <v>30614.6</v>
      </c>
      <c r="E103" s="49"/>
      <c r="F103" s="12">
        <f t="shared" si="4"/>
        <v>30614.6</v>
      </c>
    </row>
    <row r="104" spans="1:6" ht="42" customHeight="1">
      <c r="A104" s="52"/>
      <c r="B104" s="50" t="s">
        <v>199</v>
      </c>
      <c r="C104" s="53"/>
      <c r="D104" s="54">
        <f>D99+D103</f>
        <v>490614.6</v>
      </c>
      <c r="E104" s="54">
        <v>-184000</v>
      </c>
      <c r="F104" s="12">
        <f t="shared" si="4"/>
        <v>306614.59999999998</v>
      </c>
    </row>
    <row r="105" spans="1:6" ht="42" customHeight="1">
      <c r="A105" s="53"/>
      <c r="B105" s="55" t="s">
        <v>200</v>
      </c>
      <c r="C105" s="55"/>
      <c r="D105" s="56">
        <f>D104+D92</f>
        <v>1675573.6</v>
      </c>
      <c r="E105" s="56">
        <f>E104+E92</f>
        <v>1773169</v>
      </c>
      <c r="F105" s="57">
        <f t="shared" si="4"/>
        <v>3448742.6</v>
      </c>
    </row>
    <row r="106" spans="1:6" ht="42" customHeight="1">
      <c r="A106" s="58"/>
      <c r="B106" s="58"/>
      <c r="C106" s="58"/>
      <c r="D106" s="59"/>
      <c r="E106" s="60"/>
      <c r="F106" s="8">
        <f t="shared" si="4"/>
        <v>0</v>
      </c>
    </row>
    <row r="107" spans="1:6" ht="42" customHeight="1">
      <c r="A107" s="500" t="s">
        <v>201</v>
      </c>
      <c r="B107" s="501"/>
      <c r="C107" s="501"/>
      <c r="D107" s="501"/>
      <c r="E107" s="501"/>
      <c r="F107" s="502"/>
    </row>
    <row r="108" spans="1:6" ht="42" customHeight="1">
      <c r="A108" s="61" t="s">
        <v>89</v>
      </c>
      <c r="B108" s="61" t="s">
        <v>90</v>
      </c>
      <c r="C108" s="62" t="s">
        <v>91</v>
      </c>
      <c r="D108" s="62" t="s">
        <v>425</v>
      </c>
      <c r="E108" s="38" t="s">
        <v>404</v>
      </c>
      <c r="F108" s="62" t="s">
        <v>405</v>
      </c>
    </row>
    <row r="109" spans="1:6" ht="42" customHeight="1">
      <c r="A109" s="63">
        <v>1</v>
      </c>
      <c r="B109" s="18" t="s">
        <v>202</v>
      </c>
      <c r="C109" s="64" t="s">
        <v>203</v>
      </c>
      <c r="D109" s="64">
        <v>1302446.8799999999</v>
      </c>
      <c r="E109" s="65">
        <v>1200000</v>
      </c>
      <c r="F109" s="64">
        <f t="shared" ref="F109:F120" si="5">D109+E109</f>
        <v>2502446.88</v>
      </c>
    </row>
    <row r="110" spans="1:6" ht="42" customHeight="1">
      <c r="A110" s="63">
        <v>2</v>
      </c>
      <c r="B110" s="18" t="s">
        <v>204</v>
      </c>
      <c r="C110" s="64" t="s">
        <v>205</v>
      </c>
      <c r="D110" s="64">
        <v>583233.96</v>
      </c>
      <c r="E110" s="65">
        <v>300000</v>
      </c>
      <c r="F110" s="64">
        <f t="shared" si="5"/>
        <v>883233.96</v>
      </c>
    </row>
    <row r="111" spans="1:6" ht="42" customHeight="1">
      <c r="A111" s="63">
        <v>3</v>
      </c>
      <c r="B111" s="18" t="s">
        <v>206</v>
      </c>
      <c r="C111" s="64" t="s">
        <v>207</v>
      </c>
      <c r="D111" s="64">
        <v>87524.23</v>
      </c>
      <c r="E111" s="65">
        <v>35000</v>
      </c>
      <c r="F111" s="64">
        <f t="shared" si="5"/>
        <v>122524.23</v>
      </c>
    </row>
    <row r="112" spans="1:6" ht="42" customHeight="1">
      <c r="A112" s="63">
        <v>4</v>
      </c>
      <c r="B112" s="18" t="s">
        <v>208</v>
      </c>
      <c r="C112" s="64" t="s">
        <v>209</v>
      </c>
      <c r="D112" s="64">
        <v>79637.83</v>
      </c>
      <c r="E112" s="65">
        <v>40000</v>
      </c>
      <c r="F112" s="64">
        <f t="shared" si="5"/>
        <v>119637.83</v>
      </c>
    </row>
    <row r="113" spans="1:6" ht="42" customHeight="1">
      <c r="A113" s="63">
        <v>5</v>
      </c>
      <c r="B113" s="18" t="s">
        <v>210</v>
      </c>
      <c r="C113" s="64" t="s">
        <v>211</v>
      </c>
      <c r="D113" s="64">
        <v>579691.54</v>
      </c>
      <c r="E113" s="65">
        <v>350000</v>
      </c>
      <c r="F113" s="64">
        <f t="shared" si="5"/>
        <v>929691.54</v>
      </c>
    </row>
    <row r="114" spans="1:6" ht="42" customHeight="1">
      <c r="A114" s="63">
        <v>6</v>
      </c>
      <c r="B114" s="18" t="s">
        <v>212</v>
      </c>
      <c r="C114" s="64" t="s">
        <v>213</v>
      </c>
      <c r="D114" s="64">
        <v>817180.91</v>
      </c>
      <c r="E114" s="65">
        <v>400000</v>
      </c>
      <c r="F114" s="64">
        <f t="shared" si="5"/>
        <v>1217180.9099999999</v>
      </c>
    </row>
    <row r="115" spans="1:6" ht="42" customHeight="1">
      <c r="A115" s="63">
        <v>7</v>
      </c>
      <c r="B115" s="18" t="s">
        <v>214</v>
      </c>
      <c r="C115" s="64" t="s">
        <v>149</v>
      </c>
      <c r="D115" s="66">
        <v>511569.49</v>
      </c>
      <c r="E115" s="28">
        <v>250000</v>
      </c>
      <c r="F115" s="64">
        <f t="shared" si="5"/>
        <v>761569.49</v>
      </c>
    </row>
    <row r="116" spans="1:6" ht="42" customHeight="1">
      <c r="A116" s="63">
        <v>8</v>
      </c>
      <c r="B116" s="18" t="s">
        <v>215</v>
      </c>
      <c r="C116" s="64" t="s">
        <v>162</v>
      </c>
      <c r="D116" s="64">
        <v>78843.13</v>
      </c>
      <c r="E116" s="65">
        <v>30000</v>
      </c>
      <c r="F116" s="64">
        <f t="shared" si="5"/>
        <v>108843.13</v>
      </c>
    </row>
    <row r="117" spans="1:6" ht="42" customHeight="1">
      <c r="A117" s="63">
        <v>9</v>
      </c>
      <c r="B117" s="18" t="s">
        <v>216</v>
      </c>
      <c r="C117" s="64" t="s">
        <v>217</v>
      </c>
      <c r="D117" s="64">
        <v>259279.44</v>
      </c>
      <c r="E117" s="65">
        <v>150000</v>
      </c>
      <c r="F117" s="64">
        <f t="shared" si="5"/>
        <v>409279.44</v>
      </c>
    </row>
    <row r="118" spans="1:6" ht="42" customHeight="1">
      <c r="A118" s="63">
        <v>10</v>
      </c>
      <c r="B118" s="18" t="s">
        <v>218</v>
      </c>
      <c r="C118" s="64" t="s">
        <v>147</v>
      </c>
      <c r="D118" s="64">
        <v>601746.85</v>
      </c>
      <c r="E118" s="65">
        <v>230000</v>
      </c>
      <c r="F118" s="64">
        <f t="shared" si="5"/>
        <v>831746.85</v>
      </c>
    </row>
    <row r="119" spans="1:6" ht="42" customHeight="1">
      <c r="A119" s="63">
        <v>11</v>
      </c>
      <c r="B119" s="18" t="s">
        <v>219</v>
      </c>
      <c r="C119" s="64" t="s">
        <v>220</v>
      </c>
      <c r="D119" s="64">
        <v>35754.449999999997</v>
      </c>
      <c r="E119" s="65">
        <v>15000</v>
      </c>
      <c r="F119" s="64">
        <f t="shared" si="5"/>
        <v>50754.45</v>
      </c>
    </row>
    <row r="120" spans="1:6" ht="42" customHeight="1">
      <c r="A120" s="63"/>
      <c r="B120" s="67" t="s">
        <v>221</v>
      </c>
      <c r="C120" s="64"/>
      <c r="D120" s="68">
        <f>SUM(D109:D119)</f>
        <v>4936908.71</v>
      </c>
      <c r="E120" s="32">
        <f>SUM(E109:E119)</f>
        <v>3000000</v>
      </c>
      <c r="F120" s="69">
        <f t="shared" si="5"/>
        <v>7936908.71</v>
      </c>
    </row>
    <row r="121" spans="1:6" ht="42" customHeight="1">
      <c r="A121" s="503" t="s">
        <v>222</v>
      </c>
      <c r="B121" s="504"/>
      <c r="C121" s="504"/>
      <c r="D121" s="504"/>
      <c r="E121" s="504"/>
      <c r="F121" s="505"/>
    </row>
    <row r="122" spans="1:6" ht="42" customHeight="1">
      <c r="A122" s="70"/>
      <c r="B122" s="71" t="s">
        <v>223</v>
      </c>
      <c r="C122" s="13"/>
      <c r="D122" s="72"/>
      <c r="E122" s="73"/>
      <c r="F122" s="74"/>
    </row>
    <row r="123" spans="1:6" ht="42" customHeight="1">
      <c r="A123" s="70">
        <v>13</v>
      </c>
      <c r="B123" s="75" t="s">
        <v>426</v>
      </c>
      <c r="C123" s="64" t="s">
        <v>427</v>
      </c>
      <c r="D123" s="74">
        <v>800</v>
      </c>
      <c r="E123" s="76"/>
      <c r="F123" s="74">
        <v>800</v>
      </c>
    </row>
    <row r="124" spans="1:6" ht="42" customHeight="1">
      <c r="A124" s="70">
        <v>14</v>
      </c>
      <c r="B124" s="75" t="s">
        <v>428</v>
      </c>
      <c r="C124" s="64" t="s">
        <v>429</v>
      </c>
      <c r="D124" s="74">
        <v>6000</v>
      </c>
      <c r="E124" s="76"/>
      <c r="F124" s="74">
        <v>6000</v>
      </c>
    </row>
    <row r="125" spans="1:6" ht="42" customHeight="1">
      <c r="A125" s="70">
        <v>15</v>
      </c>
      <c r="B125" s="75" t="s">
        <v>430</v>
      </c>
      <c r="C125" s="64" t="s">
        <v>431</v>
      </c>
      <c r="D125" s="74">
        <v>1000</v>
      </c>
      <c r="E125" s="76"/>
      <c r="F125" s="74">
        <v>1000</v>
      </c>
    </row>
    <row r="126" spans="1:6" ht="42" customHeight="1">
      <c r="A126" s="70">
        <v>16</v>
      </c>
      <c r="B126" s="75" t="s">
        <v>432</v>
      </c>
      <c r="C126" s="64" t="s">
        <v>433</v>
      </c>
      <c r="D126" s="74">
        <v>6000</v>
      </c>
      <c r="E126" s="76"/>
      <c r="F126" s="74">
        <v>6000</v>
      </c>
    </row>
    <row r="127" spans="1:6" ht="42" customHeight="1">
      <c r="A127" s="70">
        <v>17</v>
      </c>
      <c r="B127" s="75" t="s">
        <v>434</v>
      </c>
      <c r="C127" s="64" t="s">
        <v>435</v>
      </c>
      <c r="D127" s="74">
        <v>2000</v>
      </c>
      <c r="E127" s="76"/>
      <c r="F127" s="74">
        <v>2000</v>
      </c>
    </row>
    <row r="128" spans="1:6" ht="42" customHeight="1">
      <c r="A128" s="70">
        <v>18</v>
      </c>
      <c r="B128" s="77" t="s">
        <v>436</v>
      </c>
      <c r="C128" s="64" t="s">
        <v>437</v>
      </c>
      <c r="D128" s="74">
        <v>6000</v>
      </c>
      <c r="E128" s="76"/>
      <c r="F128" s="74">
        <v>6000</v>
      </c>
    </row>
    <row r="129" spans="1:6" ht="42" customHeight="1">
      <c r="A129" s="70">
        <v>19</v>
      </c>
      <c r="B129" s="77" t="s">
        <v>438</v>
      </c>
      <c r="C129" s="64" t="s">
        <v>439</v>
      </c>
      <c r="D129" s="74">
        <v>4400</v>
      </c>
      <c r="E129" s="76"/>
      <c r="F129" s="74">
        <v>4400</v>
      </c>
    </row>
    <row r="130" spans="1:6" ht="42" customHeight="1">
      <c r="A130" s="70">
        <v>20</v>
      </c>
      <c r="B130" s="75" t="s">
        <v>440</v>
      </c>
      <c r="C130" s="64" t="s">
        <v>441</v>
      </c>
      <c r="D130" s="74">
        <v>3000</v>
      </c>
      <c r="E130" s="76"/>
      <c r="F130" s="74">
        <v>3000</v>
      </c>
    </row>
    <row r="131" spans="1:6" ht="42" customHeight="1">
      <c r="A131" s="70">
        <v>21</v>
      </c>
      <c r="B131" s="75" t="s">
        <v>442</v>
      </c>
      <c r="C131" s="64" t="s">
        <v>443</v>
      </c>
      <c r="D131" s="74">
        <v>800</v>
      </c>
      <c r="E131" s="76"/>
      <c r="F131" s="74">
        <v>800</v>
      </c>
    </row>
    <row r="132" spans="1:6" ht="42" customHeight="1">
      <c r="A132" s="70"/>
      <c r="B132" s="67" t="s">
        <v>6</v>
      </c>
      <c r="C132" s="64"/>
      <c r="D132" s="78">
        <f>SUM(D123:D131)</f>
        <v>30000</v>
      </c>
      <c r="E132" s="79"/>
      <c r="F132" s="78">
        <f>SUM(F123:F131)</f>
        <v>30000</v>
      </c>
    </row>
    <row r="133" spans="1:6" ht="42" customHeight="1">
      <c r="A133" s="70"/>
      <c r="B133" s="67" t="s">
        <v>230</v>
      </c>
      <c r="C133" s="64"/>
      <c r="D133" s="74"/>
      <c r="E133" s="76"/>
      <c r="F133" s="74"/>
    </row>
    <row r="134" spans="1:6" ht="42" customHeight="1">
      <c r="A134" s="70">
        <v>24</v>
      </c>
      <c r="B134" s="18" t="s">
        <v>444</v>
      </c>
      <c r="C134" s="64" t="s">
        <v>97</v>
      </c>
      <c r="D134" s="74">
        <v>26000</v>
      </c>
      <c r="E134" s="76"/>
      <c r="F134" s="74">
        <v>26000</v>
      </c>
    </row>
    <row r="135" spans="1:6" ht="42" customHeight="1">
      <c r="A135" s="70"/>
      <c r="B135" s="67" t="s">
        <v>6</v>
      </c>
      <c r="C135" s="64"/>
      <c r="D135" s="78">
        <f>SUM(D134:D134)</f>
        <v>26000</v>
      </c>
      <c r="E135" s="79"/>
      <c r="F135" s="78">
        <f>SUM(F134:F134)</f>
        <v>26000</v>
      </c>
    </row>
    <row r="136" spans="1:6" ht="42" customHeight="1">
      <c r="A136" s="70"/>
      <c r="B136" s="80" t="s">
        <v>235</v>
      </c>
      <c r="C136" s="64"/>
      <c r="D136" s="78"/>
      <c r="E136" s="79"/>
      <c r="F136" s="74"/>
    </row>
    <row r="137" spans="1:6" ht="42" customHeight="1">
      <c r="A137" s="70">
        <v>26</v>
      </c>
      <c r="B137" s="18" t="s">
        <v>445</v>
      </c>
      <c r="C137" s="64" t="s">
        <v>97</v>
      </c>
      <c r="D137" s="74">
        <v>7000</v>
      </c>
      <c r="E137" s="76"/>
      <c r="F137" s="74">
        <v>7000</v>
      </c>
    </row>
    <row r="138" spans="1:6" ht="42" customHeight="1">
      <c r="A138" s="70">
        <v>27</v>
      </c>
      <c r="B138" s="18" t="s">
        <v>357</v>
      </c>
      <c r="C138" s="64" t="s">
        <v>97</v>
      </c>
      <c r="D138" s="74">
        <v>3000</v>
      </c>
      <c r="E138" s="76"/>
      <c r="F138" s="74">
        <v>3000</v>
      </c>
    </row>
    <row r="139" spans="1:6" ht="42" customHeight="1">
      <c r="A139" s="70">
        <v>28</v>
      </c>
      <c r="B139" s="18" t="s">
        <v>446</v>
      </c>
      <c r="C139" s="64" t="s">
        <v>97</v>
      </c>
      <c r="D139" s="74">
        <v>5000</v>
      </c>
      <c r="E139" s="76"/>
      <c r="F139" s="74">
        <v>5000</v>
      </c>
    </row>
    <row r="140" spans="1:6" ht="42" customHeight="1">
      <c r="A140" s="70">
        <v>29</v>
      </c>
      <c r="B140" s="18" t="s">
        <v>447</v>
      </c>
      <c r="C140" s="64" t="s">
        <v>97</v>
      </c>
      <c r="D140" s="74">
        <v>4000</v>
      </c>
      <c r="E140" s="76"/>
      <c r="F140" s="74">
        <v>4000</v>
      </c>
    </row>
    <row r="141" spans="1:6" ht="42" customHeight="1">
      <c r="A141" s="70">
        <v>30</v>
      </c>
      <c r="B141" s="18" t="s">
        <v>448</v>
      </c>
      <c r="C141" s="64" t="s">
        <v>97</v>
      </c>
      <c r="D141" s="74">
        <v>5000</v>
      </c>
      <c r="E141" s="76"/>
      <c r="F141" s="74">
        <v>5000</v>
      </c>
    </row>
    <row r="142" spans="1:6" ht="42" customHeight="1">
      <c r="A142" s="70"/>
      <c r="B142" s="67" t="s">
        <v>6</v>
      </c>
      <c r="C142" s="64"/>
      <c r="D142" s="78">
        <f>SUM(D137:D141)</f>
        <v>24000</v>
      </c>
      <c r="E142" s="81"/>
      <c r="F142" s="78">
        <f>SUM(F137:F141)</f>
        <v>24000</v>
      </c>
    </row>
    <row r="143" spans="1:6" ht="42" customHeight="1">
      <c r="A143" s="70"/>
      <c r="B143" s="482" t="s">
        <v>242</v>
      </c>
      <c r="C143" s="482"/>
      <c r="D143" s="74"/>
      <c r="E143" s="76"/>
      <c r="F143" s="74"/>
    </row>
    <row r="144" spans="1:6" ht="42" customHeight="1">
      <c r="A144" s="70">
        <v>33</v>
      </c>
      <c r="B144" s="18" t="s">
        <v>245</v>
      </c>
      <c r="C144" s="13" t="s">
        <v>97</v>
      </c>
      <c r="D144" s="74">
        <v>20000</v>
      </c>
      <c r="E144" s="76"/>
      <c r="F144" s="74">
        <v>20000</v>
      </c>
    </row>
    <row r="145" spans="1:6" ht="42" customHeight="1">
      <c r="A145" s="70">
        <v>34</v>
      </c>
      <c r="B145" s="18" t="s">
        <v>449</v>
      </c>
      <c r="C145" s="13" t="s">
        <v>97</v>
      </c>
      <c r="D145" s="74">
        <v>16000</v>
      </c>
      <c r="E145" s="76"/>
      <c r="F145" s="74">
        <v>16000</v>
      </c>
    </row>
    <row r="146" spans="1:6" ht="42" customHeight="1">
      <c r="A146" s="70"/>
      <c r="B146" s="67" t="s">
        <v>6</v>
      </c>
      <c r="C146" s="13"/>
      <c r="D146" s="78">
        <f>SUM(D144:D145)</f>
        <v>36000</v>
      </c>
      <c r="E146" s="79"/>
      <c r="F146" s="78">
        <f>SUM(F144:F145)</f>
        <v>36000</v>
      </c>
    </row>
    <row r="147" spans="1:6" ht="42" customHeight="1">
      <c r="A147" s="70"/>
      <c r="B147" s="67" t="s">
        <v>247</v>
      </c>
      <c r="C147" s="13"/>
      <c r="D147" s="78"/>
      <c r="E147" s="79"/>
      <c r="F147" s="74"/>
    </row>
    <row r="148" spans="1:6" ht="42" customHeight="1">
      <c r="A148" s="70">
        <v>35</v>
      </c>
      <c r="B148" s="18" t="s">
        <v>450</v>
      </c>
      <c r="C148" s="13" t="s">
        <v>97</v>
      </c>
      <c r="D148" s="74">
        <v>15000</v>
      </c>
      <c r="E148" s="79"/>
      <c r="F148" s="74">
        <v>15000</v>
      </c>
    </row>
    <row r="149" spans="1:6" ht="42" customHeight="1">
      <c r="A149" s="70"/>
      <c r="B149" s="18" t="s">
        <v>6</v>
      </c>
      <c r="C149" s="13"/>
      <c r="D149" s="78">
        <f>SUM(D148:D148)</f>
        <v>15000</v>
      </c>
      <c r="E149" s="79"/>
      <c r="F149" s="78">
        <f>SUM(F148:F148)</f>
        <v>15000</v>
      </c>
    </row>
    <row r="150" spans="1:6" ht="42" customHeight="1">
      <c r="A150" s="70"/>
      <c r="B150" s="67" t="s">
        <v>208</v>
      </c>
      <c r="C150" s="13"/>
      <c r="D150" s="74"/>
      <c r="E150" s="76"/>
      <c r="F150" s="74"/>
    </row>
    <row r="151" spans="1:6" ht="42" customHeight="1">
      <c r="A151" s="82">
        <v>38</v>
      </c>
      <c r="B151" s="18" t="s">
        <v>451</v>
      </c>
      <c r="C151" s="13" t="s">
        <v>97</v>
      </c>
      <c r="D151" s="74">
        <v>18000</v>
      </c>
      <c r="E151" s="76"/>
      <c r="F151" s="74">
        <v>18000</v>
      </c>
    </row>
    <row r="152" spans="1:6" ht="42" customHeight="1">
      <c r="A152" s="70"/>
      <c r="B152" s="67" t="s">
        <v>6</v>
      </c>
      <c r="C152" s="13"/>
      <c r="D152" s="78">
        <f>SUM(D151:D151)</f>
        <v>18000</v>
      </c>
      <c r="E152" s="79"/>
      <c r="F152" s="78">
        <f>SUM(F151:F151)</f>
        <v>18000</v>
      </c>
    </row>
    <row r="153" spans="1:6" ht="42" customHeight="1">
      <c r="A153" s="70"/>
      <c r="B153" s="80" t="s">
        <v>254</v>
      </c>
      <c r="C153" s="13"/>
      <c r="D153" s="74"/>
      <c r="E153" s="76"/>
      <c r="F153" s="74"/>
    </row>
    <row r="154" spans="1:6" ht="60" customHeight="1">
      <c r="A154" s="82">
        <v>41</v>
      </c>
      <c r="B154" s="83" t="s">
        <v>255</v>
      </c>
      <c r="C154" s="13" t="s">
        <v>97</v>
      </c>
      <c r="D154" s="74">
        <v>7000</v>
      </c>
      <c r="E154" s="76"/>
      <c r="F154" s="74">
        <v>7000</v>
      </c>
    </row>
    <row r="155" spans="1:6" ht="42" customHeight="1">
      <c r="A155" s="70">
        <v>42</v>
      </c>
      <c r="B155" s="84" t="s">
        <v>256</v>
      </c>
      <c r="C155" s="13" t="s">
        <v>97</v>
      </c>
      <c r="D155" s="74">
        <v>4000</v>
      </c>
      <c r="E155" s="76"/>
      <c r="F155" s="74">
        <v>4000</v>
      </c>
    </row>
    <row r="156" spans="1:6" ht="42" customHeight="1">
      <c r="A156" s="70">
        <v>43</v>
      </c>
      <c r="B156" s="83" t="s">
        <v>257</v>
      </c>
      <c r="C156" s="13" t="s">
        <v>97</v>
      </c>
      <c r="D156" s="74">
        <v>6000</v>
      </c>
      <c r="E156" s="76"/>
      <c r="F156" s="74">
        <v>6000</v>
      </c>
    </row>
    <row r="157" spans="1:6" ht="42" customHeight="1">
      <c r="A157" s="70"/>
      <c r="B157" s="83" t="s">
        <v>6</v>
      </c>
      <c r="C157" s="13"/>
      <c r="D157" s="78">
        <f>SUM(D154:D156)</f>
        <v>17000</v>
      </c>
      <c r="E157" s="79"/>
      <c r="F157" s="78">
        <f>SUM(F154:F156)</f>
        <v>17000</v>
      </c>
    </row>
    <row r="158" spans="1:6" ht="42" customHeight="1">
      <c r="A158" s="70"/>
      <c r="B158" s="83" t="s">
        <v>258</v>
      </c>
      <c r="C158" s="13"/>
      <c r="D158" s="85">
        <f>D157+D152+D149+D146+D142+D135+D132</f>
        <v>166000</v>
      </c>
      <c r="E158" s="76"/>
      <c r="F158" s="85">
        <f>F157+F152+F149+F146+F142+F135+F132</f>
        <v>166000</v>
      </c>
    </row>
    <row r="159" spans="1:6" ht="42" customHeight="1">
      <c r="A159" s="70"/>
      <c r="B159" s="86" t="s">
        <v>452</v>
      </c>
      <c r="C159" s="13"/>
      <c r="D159" s="85">
        <f t="shared" ref="D159:F159" si="6">D158+D120</f>
        <v>5102908.71</v>
      </c>
      <c r="E159" s="81">
        <f t="shared" si="6"/>
        <v>3000000</v>
      </c>
      <c r="F159" s="85">
        <f t="shared" si="6"/>
        <v>8102908.71</v>
      </c>
    </row>
    <row r="160" spans="1:6" ht="42" customHeight="1">
      <c r="A160" s="87"/>
      <c r="B160" s="88"/>
      <c r="C160" s="13"/>
      <c r="D160" s="89"/>
      <c r="E160" s="90"/>
      <c r="F160" s="91"/>
    </row>
    <row r="161" spans="1:6" ht="42" customHeight="1">
      <c r="A161" s="87">
        <v>44</v>
      </c>
      <c r="B161" s="86" t="s">
        <v>453</v>
      </c>
      <c r="C161" s="13"/>
      <c r="D161" s="78">
        <v>25180</v>
      </c>
      <c r="E161" s="90"/>
      <c r="F161" s="78">
        <v>25180</v>
      </c>
    </row>
    <row r="162" spans="1:6" ht="42" customHeight="1">
      <c r="A162" s="92"/>
      <c r="B162" s="93" t="s">
        <v>6</v>
      </c>
      <c r="C162" s="91"/>
      <c r="D162" s="94">
        <v>25180</v>
      </c>
      <c r="E162" s="95"/>
      <c r="F162" s="94">
        <v>25180</v>
      </c>
    </row>
    <row r="163" spans="1:6" ht="42" customHeight="1">
      <c r="A163" s="92"/>
      <c r="B163" s="93"/>
      <c r="C163" s="91"/>
      <c r="D163" s="96"/>
      <c r="E163" s="95"/>
      <c r="F163" s="97"/>
    </row>
    <row r="164" spans="1:6" ht="42" customHeight="1">
      <c r="A164" s="98"/>
      <c r="B164" s="483" t="s">
        <v>454</v>
      </c>
      <c r="C164" s="484"/>
      <c r="D164" s="484"/>
      <c r="E164" s="484"/>
      <c r="F164" s="485"/>
    </row>
    <row r="165" spans="1:6" s="1" customFormat="1" ht="54" customHeight="1">
      <c r="A165" s="99" t="s">
        <v>89</v>
      </c>
      <c r="B165" s="99" t="s">
        <v>90</v>
      </c>
      <c r="C165" s="100" t="s">
        <v>91</v>
      </c>
      <c r="D165" s="101" t="s">
        <v>417</v>
      </c>
      <c r="E165" s="102" t="s">
        <v>404</v>
      </c>
      <c r="F165" s="100" t="s">
        <v>405</v>
      </c>
    </row>
    <row r="166" spans="1:6" ht="42" customHeight="1">
      <c r="A166" s="103"/>
      <c r="B166" s="104" t="s">
        <v>259</v>
      </c>
      <c r="C166" s="105"/>
      <c r="D166" s="106"/>
      <c r="E166" s="107"/>
      <c r="F166" s="106"/>
    </row>
    <row r="167" spans="1:6" ht="42" customHeight="1">
      <c r="A167" s="103">
        <v>1</v>
      </c>
      <c r="B167" s="108" t="s">
        <v>260</v>
      </c>
      <c r="C167" s="109" t="s">
        <v>261</v>
      </c>
      <c r="D167" s="110">
        <v>30000</v>
      </c>
      <c r="E167" s="111"/>
      <c r="F167" s="110">
        <v>30000</v>
      </c>
    </row>
    <row r="168" spans="1:6" ht="42" customHeight="1">
      <c r="A168" s="103">
        <v>2</v>
      </c>
      <c r="B168" s="108" t="s">
        <v>455</v>
      </c>
      <c r="C168" s="109" t="s">
        <v>261</v>
      </c>
      <c r="D168" s="110">
        <v>30000</v>
      </c>
      <c r="E168" s="111"/>
      <c r="F168" s="110">
        <v>30000</v>
      </c>
    </row>
    <row r="169" spans="1:6" ht="42" customHeight="1">
      <c r="A169" s="103">
        <v>3</v>
      </c>
      <c r="B169" s="108" t="s">
        <v>263</v>
      </c>
      <c r="C169" s="109" t="s">
        <v>261</v>
      </c>
      <c r="D169" s="110">
        <v>85000</v>
      </c>
      <c r="E169" s="111"/>
      <c r="F169" s="110">
        <v>85000</v>
      </c>
    </row>
    <row r="170" spans="1:6" ht="28.95" customHeight="1">
      <c r="A170" s="103">
        <v>4</v>
      </c>
      <c r="B170" s="18" t="s">
        <v>456</v>
      </c>
      <c r="C170" s="109" t="s">
        <v>261</v>
      </c>
      <c r="D170" s="110">
        <v>15000</v>
      </c>
      <c r="E170" s="111"/>
      <c r="F170" s="110">
        <v>15000</v>
      </c>
    </row>
    <row r="171" spans="1:6" ht="34.950000000000003" customHeight="1">
      <c r="A171" s="103">
        <v>5</v>
      </c>
      <c r="B171" s="108" t="s">
        <v>264</v>
      </c>
      <c r="C171" s="109" t="s">
        <v>261</v>
      </c>
      <c r="D171" s="110">
        <v>30000</v>
      </c>
      <c r="E171" s="111"/>
      <c r="F171" s="110">
        <v>30000</v>
      </c>
    </row>
    <row r="172" spans="1:6" ht="39" customHeight="1">
      <c r="A172" s="103">
        <v>6</v>
      </c>
      <c r="B172" s="108" t="s">
        <v>265</v>
      </c>
      <c r="C172" s="109" t="s">
        <v>261</v>
      </c>
      <c r="D172" s="110">
        <v>40936.65</v>
      </c>
      <c r="E172" s="111"/>
      <c r="F172" s="110">
        <v>40936.65</v>
      </c>
    </row>
    <row r="173" spans="1:6" ht="42" customHeight="1">
      <c r="A173" s="103">
        <v>7</v>
      </c>
      <c r="B173" s="108" t="s">
        <v>457</v>
      </c>
      <c r="C173" s="109" t="s">
        <v>261</v>
      </c>
      <c r="D173" s="110">
        <v>100000</v>
      </c>
      <c r="E173" s="111"/>
      <c r="F173" s="110">
        <v>100000</v>
      </c>
    </row>
    <row r="174" spans="1:6" ht="42" customHeight="1">
      <c r="A174" s="103">
        <v>8</v>
      </c>
      <c r="B174" s="18" t="s">
        <v>267</v>
      </c>
      <c r="C174" s="109" t="s">
        <v>261</v>
      </c>
      <c r="D174" s="110">
        <v>50000</v>
      </c>
      <c r="E174" s="111"/>
      <c r="F174" s="110">
        <v>50000</v>
      </c>
    </row>
    <row r="175" spans="1:6" ht="42" customHeight="1">
      <c r="A175" s="103">
        <v>9</v>
      </c>
      <c r="B175" s="108" t="s">
        <v>268</v>
      </c>
      <c r="C175" s="109" t="s">
        <v>261</v>
      </c>
      <c r="D175" s="110">
        <v>40000</v>
      </c>
      <c r="E175" s="111"/>
      <c r="F175" s="110">
        <v>40000</v>
      </c>
    </row>
    <row r="176" spans="1:6" ht="42" customHeight="1">
      <c r="A176" s="103">
        <v>10</v>
      </c>
      <c r="B176" s="108" t="s">
        <v>269</v>
      </c>
      <c r="C176" s="109" t="s">
        <v>261</v>
      </c>
      <c r="D176" s="110">
        <v>30000</v>
      </c>
      <c r="E176" s="111"/>
      <c r="F176" s="110">
        <v>30000</v>
      </c>
    </row>
    <row r="177" spans="1:6" ht="42" customHeight="1">
      <c r="A177" s="103">
        <v>11</v>
      </c>
      <c r="B177" s="108" t="s">
        <v>270</v>
      </c>
      <c r="C177" s="109" t="s">
        <v>261</v>
      </c>
      <c r="D177" s="110">
        <v>10000</v>
      </c>
      <c r="E177" s="111"/>
      <c r="F177" s="110">
        <v>10000</v>
      </c>
    </row>
    <row r="178" spans="1:6" ht="42" customHeight="1">
      <c r="A178" s="103">
        <v>12</v>
      </c>
      <c r="B178" s="112" t="s">
        <v>271</v>
      </c>
      <c r="C178" s="109" t="s">
        <v>261</v>
      </c>
      <c r="D178" s="110">
        <v>135000</v>
      </c>
      <c r="E178" s="111"/>
      <c r="F178" s="110">
        <v>135000</v>
      </c>
    </row>
    <row r="179" spans="1:6" ht="42" customHeight="1">
      <c r="A179" s="103">
        <v>13</v>
      </c>
      <c r="B179" s="112" t="s">
        <v>272</v>
      </c>
      <c r="C179" s="109" t="s">
        <v>261</v>
      </c>
      <c r="D179" s="110">
        <v>10000</v>
      </c>
      <c r="E179" s="111"/>
      <c r="F179" s="110">
        <v>10000</v>
      </c>
    </row>
    <row r="180" spans="1:6" ht="48" customHeight="1">
      <c r="A180" s="103">
        <v>14</v>
      </c>
      <c r="B180" s="18" t="s">
        <v>458</v>
      </c>
      <c r="C180" s="109" t="s">
        <v>261</v>
      </c>
      <c r="D180" s="110">
        <v>50000</v>
      </c>
      <c r="E180" s="111"/>
      <c r="F180" s="110">
        <v>50000</v>
      </c>
    </row>
    <row r="181" spans="1:6" ht="49.95" customHeight="1">
      <c r="A181" s="103">
        <v>15</v>
      </c>
      <c r="B181" s="18" t="s">
        <v>459</v>
      </c>
      <c r="C181" s="109" t="s">
        <v>261</v>
      </c>
      <c r="D181" s="110">
        <v>80000</v>
      </c>
      <c r="E181" s="111"/>
      <c r="F181" s="110">
        <v>80000</v>
      </c>
    </row>
    <row r="182" spans="1:6" ht="42" customHeight="1">
      <c r="A182" s="103">
        <v>16</v>
      </c>
      <c r="B182" s="18" t="s">
        <v>275</v>
      </c>
      <c r="C182" s="109" t="s">
        <v>261</v>
      </c>
      <c r="D182" s="110">
        <v>15000</v>
      </c>
      <c r="E182" s="111"/>
      <c r="F182" s="110">
        <v>15000</v>
      </c>
    </row>
    <row r="183" spans="1:6" ht="42" customHeight="1">
      <c r="A183" s="103">
        <v>17</v>
      </c>
      <c r="B183" s="18" t="s">
        <v>460</v>
      </c>
      <c r="C183" s="109" t="s">
        <v>261</v>
      </c>
      <c r="D183" s="110">
        <v>65000</v>
      </c>
      <c r="E183" s="111"/>
      <c r="F183" s="110">
        <v>65000</v>
      </c>
    </row>
    <row r="184" spans="1:6" ht="42" customHeight="1">
      <c r="A184" s="103"/>
      <c r="B184" s="67" t="s">
        <v>6</v>
      </c>
      <c r="C184" s="31"/>
      <c r="D184" s="113">
        <f>SUM(D167:D183)</f>
        <v>815936.65</v>
      </c>
      <c r="E184" s="113">
        <f>SUM(E167:E183)</f>
        <v>0</v>
      </c>
      <c r="F184" s="113">
        <f>SUM(F167:F183)</f>
        <v>815936.65</v>
      </c>
    </row>
    <row r="185" spans="1:6" ht="42" customHeight="1">
      <c r="A185" s="114"/>
      <c r="B185" s="67"/>
      <c r="C185" s="88"/>
      <c r="D185" s="115"/>
      <c r="E185" s="116"/>
      <c r="F185" s="117"/>
    </row>
    <row r="186" spans="1:6" ht="42" customHeight="1">
      <c r="A186" s="114"/>
      <c r="B186" s="67" t="s">
        <v>276</v>
      </c>
      <c r="C186" s="88"/>
      <c r="D186" s="115"/>
      <c r="E186" s="116"/>
      <c r="F186" s="117"/>
    </row>
    <row r="187" spans="1:6" ht="42" customHeight="1">
      <c r="A187" s="114"/>
      <c r="B187" s="93" t="s">
        <v>277</v>
      </c>
      <c r="C187" s="88"/>
      <c r="D187" s="110"/>
      <c r="E187" s="111"/>
      <c r="F187" s="110"/>
    </row>
    <row r="188" spans="1:6" ht="42" customHeight="1">
      <c r="A188" s="103">
        <v>18</v>
      </c>
      <c r="B188" s="18" t="s">
        <v>278</v>
      </c>
      <c r="C188" s="109" t="s">
        <v>279</v>
      </c>
      <c r="D188" s="118">
        <v>40000</v>
      </c>
      <c r="E188" s="119"/>
      <c r="F188" s="118">
        <v>40000</v>
      </c>
    </row>
    <row r="189" spans="1:6" ht="42" customHeight="1">
      <c r="A189" s="103">
        <v>19</v>
      </c>
      <c r="B189" s="18" t="s">
        <v>280</v>
      </c>
      <c r="C189" s="109" t="s">
        <v>279</v>
      </c>
      <c r="D189" s="118">
        <v>41594</v>
      </c>
      <c r="E189" s="119"/>
      <c r="F189" s="118">
        <v>41594</v>
      </c>
    </row>
    <row r="190" spans="1:6" ht="42" customHeight="1">
      <c r="A190" s="114"/>
      <c r="B190" s="93" t="s">
        <v>6</v>
      </c>
      <c r="C190" s="88"/>
      <c r="D190" s="120">
        <v>81594</v>
      </c>
      <c r="E190" s="121"/>
      <c r="F190" s="120">
        <v>81594</v>
      </c>
    </row>
    <row r="191" spans="1:6" ht="42" customHeight="1">
      <c r="A191" s="114"/>
      <c r="B191" s="93"/>
      <c r="C191" s="88"/>
      <c r="D191" s="115"/>
      <c r="E191" s="116"/>
      <c r="F191" s="110"/>
    </row>
    <row r="192" spans="1:6" ht="42" customHeight="1">
      <c r="A192" s="103"/>
      <c r="B192" s="122" t="s">
        <v>282</v>
      </c>
      <c r="C192" s="123"/>
      <c r="D192" s="110"/>
      <c r="E192" s="111"/>
      <c r="F192" s="110"/>
    </row>
    <row r="193" spans="1:6" ht="42" customHeight="1">
      <c r="A193" s="103"/>
      <c r="B193" s="104" t="s">
        <v>223</v>
      </c>
      <c r="C193" s="123"/>
      <c r="D193" s="110"/>
      <c r="E193" s="111"/>
      <c r="F193" s="110"/>
    </row>
    <row r="194" spans="1:6" ht="42" customHeight="1">
      <c r="A194" s="103">
        <v>21</v>
      </c>
      <c r="B194" s="18" t="s">
        <v>283</v>
      </c>
      <c r="C194" s="109" t="s">
        <v>279</v>
      </c>
      <c r="D194" s="110">
        <v>50000</v>
      </c>
      <c r="E194" s="111"/>
      <c r="F194" s="110">
        <v>50000</v>
      </c>
    </row>
    <row r="195" spans="1:6" ht="42" customHeight="1">
      <c r="A195" s="103">
        <v>22</v>
      </c>
      <c r="B195" s="18" t="s">
        <v>461</v>
      </c>
      <c r="C195" s="109" t="s">
        <v>279</v>
      </c>
      <c r="D195" s="110">
        <v>20000</v>
      </c>
      <c r="E195" s="111"/>
      <c r="F195" s="110">
        <v>20000</v>
      </c>
    </row>
    <row r="196" spans="1:6" ht="58.05" customHeight="1">
      <c r="A196" s="103">
        <v>23</v>
      </c>
      <c r="B196" s="18" t="s">
        <v>462</v>
      </c>
      <c r="C196" s="109" t="s">
        <v>279</v>
      </c>
      <c r="D196" s="110">
        <v>213882.53</v>
      </c>
      <c r="E196" s="111">
        <v>350000</v>
      </c>
      <c r="F196" s="110">
        <f>E196+D196</f>
        <v>563882.53</v>
      </c>
    </row>
    <row r="197" spans="1:6" ht="42" customHeight="1">
      <c r="A197" s="103"/>
      <c r="B197" s="67" t="s">
        <v>6</v>
      </c>
      <c r="C197" s="18"/>
      <c r="D197" s="124">
        <f>SUM(D194:D196)</f>
        <v>283882.53000000003</v>
      </c>
      <c r="E197" s="125"/>
      <c r="F197" s="124">
        <f>SUM(F194:F196)</f>
        <v>633882.53</v>
      </c>
    </row>
    <row r="198" spans="1:6" ht="42" customHeight="1">
      <c r="A198" s="103"/>
      <c r="B198" s="67" t="s">
        <v>230</v>
      </c>
      <c r="C198" s="109"/>
      <c r="D198" s="110"/>
      <c r="E198" s="111"/>
      <c r="F198" s="110"/>
    </row>
    <row r="199" spans="1:6" ht="42" customHeight="1">
      <c r="A199" s="103">
        <v>24</v>
      </c>
      <c r="B199" s="18" t="s">
        <v>292</v>
      </c>
      <c r="C199" s="109" t="s">
        <v>279</v>
      </c>
      <c r="D199" s="97">
        <v>40000</v>
      </c>
      <c r="E199" s="126"/>
      <c r="F199" s="97">
        <v>40000</v>
      </c>
    </row>
    <row r="200" spans="1:6" ht="42" customHeight="1">
      <c r="A200" s="103">
        <v>25</v>
      </c>
      <c r="B200" s="18" t="s">
        <v>463</v>
      </c>
      <c r="C200" s="109" t="s">
        <v>279</v>
      </c>
      <c r="D200" s="97">
        <v>40000</v>
      </c>
      <c r="E200" s="126"/>
      <c r="F200" s="97">
        <v>40000</v>
      </c>
    </row>
    <row r="201" spans="1:6" ht="42" customHeight="1">
      <c r="A201" s="103"/>
      <c r="B201" s="67" t="s">
        <v>6</v>
      </c>
      <c r="C201" s="127"/>
      <c r="D201" s="94">
        <f>SUM(D199:D200)</f>
        <v>80000</v>
      </c>
      <c r="E201" s="128"/>
      <c r="F201" s="94">
        <f>SUM(F199:F200)</f>
        <v>80000</v>
      </c>
    </row>
    <row r="202" spans="1:6" ht="42" customHeight="1">
      <c r="A202" s="103"/>
      <c r="B202" s="67" t="s">
        <v>464</v>
      </c>
      <c r="C202" s="127"/>
      <c r="D202" s="110"/>
      <c r="E202" s="111"/>
      <c r="F202" s="110"/>
    </row>
    <row r="203" spans="1:6" ht="42" customHeight="1">
      <c r="A203" s="103">
        <v>26</v>
      </c>
      <c r="B203" s="18" t="s">
        <v>465</v>
      </c>
      <c r="C203" s="109" t="s">
        <v>279</v>
      </c>
      <c r="D203" s="110">
        <v>10000</v>
      </c>
      <c r="E203" s="111"/>
      <c r="F203" s="110">
        <v>10000</v>
      </c>
    </row>
    <row r="204" spans="1:6" ht="42" customHeight="1">
      <c r="A204" s="103">
        <v>27</v>
      </c>
      <c r="B204" s="18" t="s">
        <v>466</v>
      </c>
      <c r="C204" s="109" t="s">
        <v>279</v>
      </c>
      <c r="D204" s="110">
        <v>10000</v>
      </c>
      <c r="E204" s="111"/>
      <c r="F204" s="110">
        <v>10000</v>
      </c>
    </row>
    <row r="205" spans="1:6" ht="42" customHeight="1">
      <c r="A205" s="103">
        <v>28</v>
      </c>
      <c r="B205" s="18" t="s">
        <v>467</v>
      </c>
      <c r="C205" s="109" t="s">
        <v>279</v>
      </c>
      <c r="D205" s="110">
        <v>10000</v>
      </c>
      <c r="E205" s="111"/>
      <c r="F205" s="110">
        <v>10000</v>
      </c>
    </row>
    <row r="206" spans="1:6" ht="42" customHeight="1">
      <c r="A206" s="103">
        <v>29</v>
      </c>
      <c r="B206" s="18" t="s">
        <v>468</v>
      </c>
      <c r="C206" s="109" t="s">
        <v>279</v>
      </c>
      <c r="D206" s="110">
        <v>10000</v>
      </c>
      <c r="E206" s="111"/>
      <c r="F206" s="110">
        <v>10000</v>
      </c>
    </row>
    <row r="207" spans="1:6" ht="42" customHeight="1">
      <c r="A207" s="103">
        <v>30</v>
      </c>
      <c r="B207" s="18" t="s">
        <v>469</v>
      </c>
      <c r="C207" s="109" t="s">
        <v>279</v>
      </c>
      <c r="D207" s="110">
        <v>10000</v>
      </c>
      <c r="E207" s="111"/>
      <c r="F207" s="110">
        <v>10000</v>
      </c>
    </row>
    <row r="208" spans="1:6" ht="42" customHeight="1">
      <c r="A208" s="103">
        <v>31</v>
      </c>
      <c r="B208" s="18" t="s">
        <v>470</v>
      </c>
      <c r="C208" s="109" t="s">
        <v>279</v>
      </c>
      <c r="D208" s="110">
        <v>10000</v>
      </c>
      <c r="E208" s="111"/>
      <c r="F208" s="110">
        <v>10000</v>
      </c>
    </row>
    <row r="209" spans="1:6" ht="42" customHeight="1">
      <c r="A209" s="103"/>
      <c r="B209" s="67" t="s">
        <v>6</v>
      </c>
      <c r="C209" s="109"/>
      <c r="D209" s="94">
        <f>SUM(D203:D208)</f>
        <v>60000</v>
      </c>
      <c r="E209" s="128"/>
      <c r="F209" s="94">
        <f>SUM(F203:F208)</f>
        <v>60000</v>
      </c>
    </row>
    <row r="210" spans="1:6" ht="42" customHeight="1">
      <c r="A210" s="103"/>
      <c r="B210" s="67" t="s">
        <v>300</v>
      </c>
      <c r="C210" s="109"/>
      <c r="D210" s="96"/>
      <c r="E210" s="95"/>
      <c r="F210" s="110"/>
    </row>
    <row r="211" spans="1:6" ht="42" customHeight="1">
      <c r="A211" s="103">
        <v>32</v>
      </c>
      <c r="B211" s="18" t="s">
        <v>471</v>
      </c>
      <c r="C211" s="109" t="s">
        <v>472</v>
      </c>
      <c r="D211" s="97">
        <v>20000</v>
      </c>
      <c r="E211" s="126"/>
      <c r="F211" s="97">
        <v>20000</v>
      </c>
    </row>
    <row r="212" spans="1:6" ht="42" customHeight="1">
      <c r="A212" s="103">
        <v>33</v>
      </c>
      <c r="B212" s="129" t="s">
        <v>301</v>
      </c>
      <c r="C212" s="109" t="s">
        <v>279</v>
      </c>
      <c r="D212" s="110">
        <v>270000</v>
      </c>
      <c r="E212" s="111"/>
      <c r="F212" s="110">
        <v>270000</v>
      </c>
    </row>
    <row r="213" spans="1:6" ht="42" customHeight="1">
      <c r="A213" s="103"/>
      <c r="B213" s="67" t="s">
        <v>6</v>
      </c>
      <c r="C213" s="109"/>
      <c r="D213" s="124">
        <f>SUM(D211:D212)</f>
        <v>290000</v>
      </c>
      <c r="E213" s="125"/>
      <c r="F213" s="124">
        <f>SUM(F211:F212)</f>
        <v>290000</v>
      </c>
    </row>
    <row r="214" spans="1:6" ht="42" customHeight="1">
      <c r="A214" s="103"/>
      <c r="B214" s="67" t="s">
        <v>307</v>
      </c>
      <c r="C214" s="109"/>
      <c r="D214" s="110"/>
      <c r="E214" s="111"/>
      <c r="F214" s="110"/>
    </row>
    <row r="215" spans="1:6" ht="42" customHeight="1">
      <c r="A215" s="103">
        <v>34</v>
      </c>
      <c r="B215" s="18" t="s">
        <v>308</v>
      </c>
      <c r="C215" s="109" t="s">
        <v>279</v>
      </c>
      <c r="D215" s="110">
        <v>203984</v>
      </c>
      <c r="E215" s="111"/>
      <c r="F215" s="110">
        <v>203984</v>
      </c>
    </row>
    <row r="216" spans="1:6" ht="42" customHeight="1">
      <c r="A216" s="103">
        <v>35</v>
      </c>
      <c r="B216" s="18" t="s">
        <v>473</v>
      </c>
      <c r="C216" s="109" t="s">
        <v>279</v>
      </c>
      <c r="D216" s="110">
        <v>260000</v>
      </c>
      <c r="E216" s="111"/>
      <c r="F216" s="110">
        <v>260000</v>
      </c>
    </row>
    <row r="217" spans="1:6" ht="42" customHeight="1">
      <c r="A217" s="103">
        <v>36</v>
      </c>
      <c r="B217" s="18" t="s">
        <v>474</v>
      </c>
      <c r="C217" s="109" t="s">
        <v>279</v>
      </c>
      <c r="D217" s="110">
        <v>100000</v>
      </c>
      <c r="E217" s="111"/>
      <c r="F217" s="110">
        <v>100000</v>
      </c>
    </row>
    <row r="218" spans="1:6" ht="42" customHeight="1">
      <c r="A218" s="103">
        <v>37</v>
      </c>
      <c r="B218" s="18" t="s">
        <v>475</v>
      </c>
      <c r="C218" s="130" t="s">
        <v>476</v>
      </c>
      <c r="D218" s="110">
        <v>75000</v>
      </c>
      <c r="E218" s="111"/>
      <c r="F218" s="110">
        <v>75000</v>
      </c>
    </row>
    <row r="219" spans="1:6" ht="42" customHeight="1">
      <c r="A219" s="103"/>
      <c r="B219" s="93" t="s">
        <v>6</v>
      </c>
      <c r="C219" s="18"/>
      <c r="D219" s="124">
        <f>SUM(D215:D218)</f>
        <v>638984</v>
      </c>
      <c r="E219" s="125"/>
      <c r="F219" s="124">
        <f>SUM(F215:F218)</f>
        <v>638984</v>
      </c>
    </row>
    <row r="220" spans="1:6" ht="42" customHeight="1">
      <c r="A220" s="103"/>
      <c r="B220" s="104" t="s">
        <v>315</v>
      </c>
      <c r="C220" s="105"/>
      <c r="D220" s="110"/>
      <c r="E220" s="111"/>
      <c r="F220" s="110"/>
    </row>
    <row r="221" spans="1:6" ht="42" customHeight="1">
      <c r="A221" s="103">
        <v>38</v>
      </c>
      <c r="B221" s="18" t="s">
        <v>316</v>
      </c>
      <c r="C221" s="109" t="s">
        <v>279</v>
      </c>
      <c r="D221" s="110">
        <v>20398</v>
      </c>
      <c r="E221" s="111"/>
      <c r="F221" s="110">
        <v>20398</v>
      </c>
    </row>
    <row r="222" spans="1:6" ht="42" customHeight="1">
      <c r="A222" s="103">
        <v>39</v>
      </c>
      <c r="B222" s="108" t="s">
        <v>317</v>
      </c>
      <c r="C222" s="109" t="s">
        <v>279</v>
      </c>
      <c r="D222" s="110">
        <v>30000</v>
      </c>
      <c r="E222" s="111"/>
      <c r="F222" s="110">
        <v>30000</v>
      </c>
    </row>
    <row r="223" spans="1:6" ht="42" customHeight="1">
      <c r="A223" s="103">
        <v>40</v>
      </c>
      <c r="B223" s="108" t="s">
        <v>318</v>
      </c>
      <c r="C223" s="109" t="s">
        <v>319</v>
      </c>
      <c r="D223" s="110">
        <v>200000</v>
      </c>
      <c r="E223" s="111"/>
      <c r="F223" s="110">
        <v>200000</v>
      </c>
    </row>
    <row r="224" spans="1:6" ht="42" customHeight="1">
      <c r="A224" s="103"/>
      <c r="B224" s="93" t="s">
        <v>6</v>
      </c>
      <c r="C224" s="67"/>
      <c r="D224" s="131">
        <f>SUM(D221:D223)</f>
        <v>250398</v>
      </c>
      <c r="E224" s="132"/>
      <c r="F224" s="131">
        <f>SUM(F221:F223)</f>
        <v>250398</v>
      </c>
    </row>
    <row r="225" spans="1:6" ht="42" customHeight="1">
      <c r="A225" s="103"/>
      <c r="B225" s="104" t="s">
        <v>320</v>
      </c>
      <c r="C225" s="105"/>
      <c r="D225" s="110"/>
      <c r="E225" s="111"/>
      <c r="F225" s="110"/>
    </row>
    <row r="226" spans="1:6" ht="42" customHeight="1">
      <c r="A226" s="103">
        <v>41</v>
      </c>
      <c r="B226" s="18" t="s">
        <v>321</v>
      </c>
      <c r="C226" s="109" t="s">
        <v>279</v>
      </c>
      <c r="D226" s="133">
        <v>81594</v>
      </c>
      <c r="E226" s="134"/>
      <c r="F226" s="133">
        <v>81594</v>
      </c>
    </row>
    <row r="227" spans="1:6" ht="42" customHeight="1">
      <c r="A227" s="103">
        <v>42</v>
      </c>
      <c r="B227" s="108" t="s">
        <v>322</v>
      </c>
      <c r="C227" s="109" t="s">
        <v>279</v>
      </c>
      <c r="D227" s="133">
        <v>90000</v>
      </c>
      <c r="E227" s="134"/>
      <c r="F227" s="133">
        <v>90000</v>
      </c>
    </row>
    <row r="228" spans="1:6" ht="42" customHeight="1">
      <c r="A228" s="103">
        <v>43</v>
      </c>
      <c r="B228" s="108" t="s">
        <v>477</v>
      </c>
      <c r="C228" s="135" t="s">
        <v>324</v>
      </c>
      <c r="D228" s="133">
        <v>500000</v>
      </c>
      <c r="E228" s="134"/>
      <c r="F228" s="133">
        <v>500000</v>
      </c>
    </row>
    <row r="229" spans="1:6" ht="42" customHeight="1">
      <c r="A229" s="103"/>
      <c r="B229" s="67" t="s">
        <v>6</v>
      </c>
      <c r="C229" s="88"/>
      <c r="D229" s="131">
        <f>SUM(D226:D228)</f>
        <v>671594</v>
      </c>
      <c r="E229" s="132"/>
      <c r="F229" s="131">
        <f>SUM(F226:F228)</f>
        <v>671594</v>
      </c>
    </row>
    <row r="230" spans="1:6" ht="42" customHeight="1">
      <c r="A230" s="103"/>
      <c r="B230" s="80" t="s">
        <v>478</v>
      </c>
      <c r="C230" s="105"/>
      <c r="D230" s="110"/>
      <c r="E230" s="111"/>
      <c r="F230" s="110"/>
    </row>
    <row r="231" spans="1:6" ht="42" customHeight="1">
      <c r="A231" s="103">
        <v>44</v>
      </c>
      <c r="B231" s="10" t="s">
        <v>479</v>
      </c>
      <c r="C231" s="109" t="s">
        <v>279</v>
      </c>
      <c r="D231" s="110">
        <v>125000</v>
      </c>
      <c r="E231" s="111"/>
      <c r="F231" s="110">
        <v>125000</v>
      </c>
    </row>
    <row r="232" spans="1:6" ht="42" customHeight="1">
      <c r="A232" s="103">
        <v>45</v>
      </c>
      <c r="B232" s="18" t="s">
        <v>480</v>
      </c>
      <c r="C232" s="109" t="s">
        <v>279</v>
      </c>
      <c r="D232" s="110">
        <v>10000</v>
      </c>
      <c r="E232" s="111"/>
      <c r="F232" s="110">
        <v>10000</v>
      </c>
    </row>
    <row r="233" spans="1:6" ht="42" customHeight="1">
      <c r="A233" s="103"/>
      <c r="B233" s="67" t="s">
        <v>6</v>
      </c>
      <c r="C233" s="67"/>
      <c r="D233" s="131">
        <f>SUM(D231:D232)</f>
        <v>135000</v>
      </c>
      <c r="E233" s="136"/>
      <c r="F233" s="131">
        <f>SUM(F231:F232)</f>
        <v>135000</v>
      </c>
    </row>
    <row r="234" spans="1:6" ht="42" customHeight="1">
      <c r="A234" s="103"/>
      <c r="B234" s="80" t="s">
        <v>329</v>
      </c>
      <c r="C234" s="105"/>
      <c r="D234" s="110"/>
      <c r="E234" s="111"/>
      <c r="F234" s="110"/>
    </row>
    <row r="235" spans="1:6" ht="42" customHeight="1">
      <c r="A235" s="103">
        <v>46</v>
      </c>
      <c r="B235" s="18" t="s">
        <v>481</v>
      </c>
      <c r="C235" s="109" t="s">
        <v>279</v>
      </c>
      <c r="D235" s="133">
        <v>15000</v>
      </c>
      <c r="E235" s="134"/>
      <c r="F235" s="133">
        <v>15000</v>
      </c>
    </row>
    <row r="236" spans="1:6" ht="42" customHeight="1">
      <c r="A236" s="103">
        <v>47</v>
      </c>
      <c r="B236" s="18" t="s">
        <v>330</v>
      </c>
      <c r="C236" s="109" t="s">
        <v>279</v>
      </c>
      <c r="D236" s="133">
        <v>20000</v>
      </c>
      <c r="E236" s="134"/>
      <c r="F236" s="133">
        <v>20000</v>
      </c>
    </row>
    <row r="237" spans="1:6" ht="42" customHeight="1">
      <c r="A237" s="103">
        <v>48</v>
      </c>
      <c r="B237" s="18" t="s">
        <v>482</v>
      </c>
      <c r="C237" s="109" t="s">
        <v>483</v>
      </c>
      <c r="D237" s="133">
        <v>150000</v>
      </c>
      <c r="E237" s="134"/>
      <c r="F237" s="133">
        <v>150000</v>
      </c>
    </row>
    <row r="238" spans="1:6" ht="42" customHeight="1">
      <c r="A238" s="103">
        <v>49</v>
      </c>
      <c r="B238" s="108" t="s">
        <v>484</v>
      </c>
      <c r="C238" s="109" t="s">
        <v>172</v>
      </c>
      <c r="D238" s="133">
        <v>35000</v>
      </c>
      <c r="E238" s="134"/>
      <c r="F238" s="133">
        <v>35000</v>
      </c>
    </row>
    <row r="239" spans="1:6" ht="42" customHeight="1">
      <c r="A239" s="103">
        <v>50</v>
      </c>
      <c r="B239" s="18" t="s">
        <v>485</v>
      </c>
      <c r="C239" s="109" t="s">
        <v>279</v>
      </c>
      <c r="D239" s="133">
        <v>30000</v>
      </c>
      <c r="E239" s="134"/>
      <c r="F239" s="133">
        <v>30000</v>
      </c>
    </row>
    <row r="240" spans="1:6" ht="42" customHeight="1">
      <c r="A240" s="103">
        <v>51</v>
      </c>
      <c r="B240" s="18" t="s">
        <v>332</v>
      </c>
      <c r="C240" s="109" t="s">
        <v>279</v>
      </c>
      <c r="D240" s="133">
        <v>20000</v>
      </c>
      <c r="E240" s="134"/>
      <c r="F240" s="133">
        <v>20000</v>
      </c>
    </row>
    <row r="241" spans="1:6" ht="42" customHeight="1">
      <c r="A241" s="103"/>
      <c r="B241" s="67" t="s">
        <v>6</v>
      </c>
      <c r="C241" s="67"/>
      <c r="D241" s="137">
        <f>SUM(D235:D240)</f>
        <v>270000</v>
      </c>
      <c r="E241" s="138"/>
      <c r="F241" s="137">
        <f>SUM(F235:F240)</f>
        <v>270000</v>
      </c>
    </row>
    <row r="242" spans="1:6" ht="42" customHeight="1">
      <c r="A242" s="103"/>
      <c r="B242" s="67" t="s">
        <v>486</v>
      </c>
      <c r="C242" s="88"/>
      <c r="D242" s="110"/>
      <c r="E242" s="111"/>
      <c r="F242" s="110"/>
    </row>
    <row r="243" spans="1:6" ht="42" customHeight="1">
      <c r="A243" s="103">
        <v>52</v>
      </c>
      <c r="B243" s="18" t="s">
        <v>487</v>
      </c>
      <c r="C243" s="109" t="s">
        <v>488</v>
      </c>
      <c r="D243" s="97">
        <v>15000</v>
      </c>
      <c r="E243" s="126"/>
      <c r="F243" s="97">
        <v>15000</v>
      </c>
    </row>
    <row r="244" spans="1:6" ht="42" customHeight="1">
      <c r="A244" s="103">
        <v>53</v>
      </c>
      <c r="B244" s="18" t="s">
        <v>445</v>
      </c>
      <c r="C244" s="109" t="s">
        <v>279</v>
      </c>
      <c r="D244" s="97">
        <v>35000</v>
      </c>
      <c r="E244" s="126"/>
      <c r="F244" s="97">
        <v>35000</v>
      </c>
    </row>
    <row r="245" spans="1:6" ht="42" customHeight="1">
      <c r="A245" s="103">
        <v>54</v>
      </c>
      <c r="B245" s="18" t="s">
        <v>357</v>
      </c>
      <c r="C245" s="109" t="s">
        <v>279</v>
      </c>
      <c r="D245" s="97">
        <v>15000</v>
      </c>
      <c r="E245" s="126"/>
      <c r="F245" s="97">
        <v>15000</v>
      </c>
    </row>
    <row r="246" spans="1:6" ht="42" customHeight="1">
      <c r="A246" s="103">
        <v>55</v>
      </c>
      <c r="B246" s="18" t="s">
        <v>446</v>
      </c>
      <c r="C246" s="109" t="s">
        <v>279</v>
      </c>
      <c r="D246" s="97">
        <v>25000</v>
      </c>
      <c r="E246" s="126"/>
      <c r="F246" s="97">
        <v>25000</v>
      </c>
    </row>
    <row r="247" spans="1:6" ht="42" customHeight="1">
      <c r="A247" s="103">
        <v>56</v>
      </c>
      <c r="B247" s="18" t="s">
        <v>447</v>
      </c>
      <c r="C247" s="109" t="s">
        <v>279</v>
      </c>
      <c r="D247" s="97">
        <v>50000</v>
      </c>
      <c r="E247" s="126"/>
      <c r="F247" s="97">
        <v>50000</v>
      </c>
    </row>
    <row r="248" spans="1:6" ht="42" customHeight="1">
      <c r="A248" s="103">
        <v>57</v>
      </c>
      <c r="B248" s="18" t="s">
        <v>448</v>
      </c>
      <c r="C248" s="109" t="s">
        <v>279</v>
      </c>
      <c r="D248" s="97">
        <v>25000</v>
      </c>
      <c r="E248" s="126"/>
      <c r="F248" s="97">
        <v>25000</v>
      </c>
    </row>
    <row r="249" spans="1:6" ht="42" customHeight="1">
      <c r="A249" s="103">
        <v>58</v>
      </c>
      <c r="B249" s="129" t="s">
        <v>489</v>
      </c>
      <c r="C249" s="109" t="s">
        <v>279</v>
      </c>
      <c r="D249" s="97">
        <v>150000</v>
      </c>
      <c r="E249" s="126"/>
      <c r="F249" s="97">
        <v>150000</v>
      </c>
    </row>
    <row r="250" spans="1:6" ht="42" customHeight="1">
      <c r="A250" s="103">
        <v>59</v>
      </c>
      <c r="B250" s="18" t="s">
        <v>327</v>
      </c>
      <c r="C250" s="109" t="s">
        <v>261</v>
      </c>
      <c r="D250" s="97">
        <v>40000</v>
      </c>
      <c r="E250" s="126"/>
      <c r="F250" s="97">
        <v>40000</v>
      </c>
    </row>
    <row r="251" spans="1:6" ht="42" customHeight="1">
      <c r="A251" s="103">
        <v>60</v>
      </c>
      <c r="B251" s="18" t="s">
        <v>490</v>
      </c>
      <c r="C251" s="109" t="s">
        <v>491</v>
      </c>
      <c r="D251" s="97">
        <v>15000</v>
      </c>
      <c r="E251" s="126"/>
      <c r="F251" s="97">
        <v>15000</v>
      </c>
    </row>
    <row r="252" spans="1:6" ht="42" customHeight="1">
      <c r="A252" s="103">
        <v>61</v>
      </c>
      <c r="B252" s="18" t="s">
        <v>492</v>
      </c>
      <c r="C252" s="109" t="s">
        <v>261</v>
      </c>
      <c r="D252" s="97">
        <v>40000</v>
      </c>
      <c r="E252" s="126"/>
      <c r="F252" s="97">
        <v>40000</v>
      </c>
    </row>
    <row r="253" spans="1:6" ht="42" customHeight="1">
      <c r="A253" s="103"/>
      <c r="B253" s="67" t="s">
        <v>6</v>
      </c>
      <c r="C253" s="88"/>
      <c r="D253" s="124">
        <f>SUM(D243:D252)</f>
        <v>410000</v>
      </c>
      <c r="E253" s="139"/>
      <c r="F253" s="124">
        <f>SUM(F243:F252)</f>
        <v>410000</v>
      </c>
    </row>
    <row r="254" spans="1:6" ht="42" customHeight="1">
      <c r="A254" s="103"/>
      <c r="B254" s="67" t="s">
        <v>336</v>
      </c>
      <c r="C254" s="88"/>
      <c r="D254" s="96"/>
      <c r="E254" s="95"/>
      <c r="F254" s="140"/>
    </row>
    <row r="255" spans="1:6" ht="42" customHeight="1">
      <c r="A255" s="103">
        <v>62</v>
      </c>
      <c r="B255" s="18" t="s">
        <v>493</v>
      </c>
      <c r="C255" s="88" t="s">
        <v>279</v>
      </c>
      <c r="D255" s="96">
        <v>20000</v>
      </c>
      <c r="E255" s="95"/>
      <c r="F255" s="96">
        <v>20000</v>
      </c>
    </row>
    <row r="256" spans="1:6" ht="42" customHeight="1">
      <c r="A256" s="103"/>
      <c r="B256" s="93" t="s">
        <v>6</v>
      </c>
      <c r="C256" s="88"/>
      <c r="D256" s="94">
        <v>20000</v>
      </c>
      <c r="E256" s="95"/>
      <c r="F256" s="94">
        <v>20000</v>
      </c>
    </row>
    <row r="257" spans="1:6" ht="42" customHeight="1">
      <c r="A257" s="103"/>
      <c r="B257" s="93" t="s">
        <v>494</v>
      </c>
      <c r="C257" s="88"/>
      <c r="D257" s="110"/>
      <c r="E257" s="111"/>
      <c r="F257" s="110"/>
    </row>
    <row r="258" spans="1:6" ht="42" customHeight="1">
      <c r="A258" s="103">
        <v>63</v>
      </c>
      <c r="B258" s="108" t="s">
        <v>495</v>
      </c>
      <c r="C258" s="18" t="s">
        <v>279</v>
      </c>
      <c r="D258" s="66">
        <v>100000</v>
      </c>
      <c r="E258" s="28"/>
      <c r="F258" s="66">
        <v>100000</v>
      </c>
    </row>
    <row r="259" spans="1:6" ht="42" customHeight="1">
      <c r="A259" s="103">
        <v>64</v>
      </c>
      <c r="B259" s="18" t="s">
        <v>351</v>
      </c>
      <c r="C259" s="18" t="s">
        <v>279</v>
      </c>
      <c r="D259" s="141">
        <v>272294.09000000003</v>
      </c>
      <c r="E259" s="28"/>
      <c r="F259" s="141">
        <v>272294.09000000003</v>
      </c>
    </row>
    <row r="260" spans="1:6" ht="42" customHeight="1">
      <c r="A260" s="103"/>
      <c r="B260" s="67" t="s">
        <v>6</v>
      </c>
      <c r="C260" s="67"/>
      <c r="D260" s="124">
        <f>SUM(D258:D259)</f>
        <v>372294.09</v>
      </c>
      <c r="E260" s="139"/>
      <c r="F260" s="124">
        <f>SUM(F258:F259)</f>
        <v>372294.09</v>
      </c>
    </row>
    <row r="261" spans="1:6" ht="42" customHeight="1">
      <c r="A261" s="114"/>
      <c r="B261" s="142" t="s">
        <v>352</v>
      </c>
      <c r="C261" s="142"/>
      <c r="D261" s="143">
        <f t="shared" ref="D261:F261" si="7">D260+D256+D253+D241+D233+D229+D224+D219+D213+D209+D201+D197+D190+D184</f>
        <v>4379683.2699999996</v>
      </c>
      <c r="E261" s="143">
        <f t="shared" si="7"/>
        <v>0</v>
      </c>
      <c r="F261" s="143">
        <f t="shared" si="7"/>
        <v>4729683.2699999996</v>
      </c>
    </row>
    <row r="262" spans="1:6" ht="42" customHeight="1">
      <c r="A262" s="515" t="s">
        <v>496</v>
      </c>
      <c r="B262" s="516"/>
      <c r="C262" s="516"/>
      <c r="D262" s="516"/>
      <c r="E262" s="516"/>
      <c r="F262" s="517"/>
    </row>
    <row r="263" spans="1:6" ht="42" customHeight="1">
      <c r="A263" s="99" t="s">
        <v>89</v>
      </c>
      <c r="B263" s="99" t="s">
        <v>90</v>
      </c>
      <c r="C263" s="99" t="s">
        <v>91</v>
      </c>
      <c r="D263" s="100" t="s">
        <v>497</v>
      </c>
      <c r="E263" s="102" t="s">
        <v>404</v>
      </c>
      <c r="F263" s="100" t="s">
        <v>405</v>
      </c>
    </row>
    <row r="264" spans="1:6" ht="42" customHeight="1">
      <c r="A264" s="103"/>
      <c r="B264" s="518" t="s">
        <v>361</v>
      </c>
      <c r="C264" s="519"/>
      <c r="D264" s="144"/>
      <c r="E264" s="145"/>
      <c r="F264" s="144"/>
    </row>
    <row r="265" spans="1:6" ht="42" customHeight="1">
      <c r="A265" s="103">
        <v>65</v>
      </c>
      <c r="B265" s="146" t="s">
        <v>498</v>
      </c>
      <c r="C265" s="147"/>
      <c r="D265" s="148">
        <v>20000</v>
      </c>
      <c r="E265" s="149">
        <v>50000</v>
      </c>
      <c r="F265" s="148">
        <f t="shared" ref="F265:F269" si="8">D265+E265</f>
        <v>70000</v>
      </c>
    </row>
    <row r="266" spans="1:6" ht="42" customHeight="1">
      <c r="A266" s="150">
        <v>66</v>
      </c>
      <c r="B266" s="18" t="s">
        <v>362</v>
      </c>
      <c r="C266" s="18" t="s">
        <v>279</v>
      </c>
      <c r="D266" s="66">
        <v>40000</v>
      </c>
      <c r="E266" s="28">
        <v>20000</v>
      </c>
      <c r="F266" s="151">
        <f t="shared" si="8"/>
        <v>60000</v>
      </c>
    </row>
    <row r="267" spans="1:6" ht="42" customHeight="1">
      <c r="A267" s="150">
        <v>67</v>
      </c>
      <c r="B267" s="18" t="s">
        <v>363</v>
      </c>
      <c r="C267" s="18" t="s">
        <v>279</v>
      </c>
      <c r="D267" s="66">
        <v>35000</v>
      </c>
      <c r="E267" s="28">
        <v>60000</v>
      </c>
      <c r="F267" s="151">
        <f t="shared" si="8"/>
        <v>95000</v>
      </c>
    </row>
    <row r="268" spans="1:6" ht="42" customHeight="1">
      <c r="A268" s="150">
        <v>68</v>
      </c>
      <c r="B268" s="18" t="s">
        <v>364</v>
      </c>
      <c r="C268" s="18" t="s">
        <v>279</v>
      </c>
      <c r="D268" s="66">
        <v>100000</v>
      </c>
      <c r="E268" s="28">
        <v>250000</v>
      </c>
      <c r="F268" s="151">
        <f t="shared" si="8"/>
        <v>350000</v>
      </c>
    </row>
    <row r="269" spans="1:6" ht="42" customHeight="1">
      <c r="A269" s="150"/>
      <c r="B269" s="67" t="s">
        <v>6</v>
      </c>
      <c r="C269" s="67"/>
      <c r="D269" s="152">
        <f>SUM(D265:D268)</f>
        <v>195000</v>
      </c>
      <c r="E269" s="153">
        <f>SUM(E265:E268)</f>
        <v>380000</v>
      </c>
      <c r="F269" s="154">
        <f t="shared" si="8"/>
        <v>575000</v>
      </c>
    </row>
    <row r="270" spans="1:6" ht="42" customHeight="1">
      <c r="A270" s="490" t="s">
        <v>365</v>
      </c>
      <c r="B270" s="490"/>
      <c r="C270" s="490"/>
      <c r="D270" s="490"/>
      <c r="E270" s="145"/>
      <c r="F270" s="148"/>
    </row>
    <row r="271" spans="1:6" ht="42" customHeight="1">
      <c r="A271" s="103">
        <v>69</v>
      </c>
      <c r="B271" s="18" t="s">
        <v>499</v>
      </c>
      <c r="C271" s="18" t="s">
        <v>172</v>
      </c>
      <c r="D271" s="66">
        <v>425000</v>
      </c>
      <c r="E271" s="28">
        <v>450000</v>
      </c>
      <c r="F271" s="66">
        <v>875000</v>
      </c>
    </row>
    <row r="272" spans="1:6" ht="42" customHeight="1">
      <c r="A272" s="103"/>
      <c r="B272" s="67" t="s">
        <v>6</v>
      </c>
      <c r="C272" s="67"/>
      <c r="D272" s="155">
        <f>SUM(D271:D271)</f>
        <v>425000</v>
      </c>
      <c r="E272" s="156">
        <f>SUM(E271:E271)</f>
        <v>450000</v>
      </c>
      <c r="F272" s="155">
        <f>SUM(F271:F271)</f>
        <v>875000</v>
      </c>
    </row>
    <row r="273" spans="1:6" ht="42" customHeight="1">
      <c r="A273" s="114"/>
      <c r="B273" s="122" t="s">
        <v>352</v>
      </c>
      <c r="C273" s="157"/>
      <c r="D273" s="143">
        <f t="shared" ref="D273:F273" si="9">D272+D269</f>
        <v>620000</v>
      </c>
      <c r="E273" s="56">
        <f t="shared" si="9"/>
        <v>830000</v>
      </c>
      <c r="F273" s="143">
        <f t="shared" si="9"/>
        <v>1450000</v>
      </c>
    </row>
    <row r="274" spans="1:6" ht="42" customHeight="1">
      <c r="A274" s="114"/>
      <c r="B274" s="122"/>
      <c r="C274" s="157"/>
      <c r="D274" s="158"/>
      <c r="E274" s="159"/>
      <c r="F274" s="160"/>
    </row>
    <row r="275" spans="1:6" ht="42" customHeight="1">
      <c r="A275" s="520" t="s">
        <v>500</v>
      </c>
      <c r="B275" s="521"/>
      <c r="C275" s="521"/>
      <c r="D275" s="521"/>
      <c r="E275" s="521"/>
      <c r="F275" s="522"/>
    </row>
    <row r="276" spans="1:6" ht="42" customHeight="1">
      <c r="A276" s="82" t="s">
        <v>89</v>
      </c>
      <c r="B276" s="82" t="s">
        <v>90</v>
      </c>
      <c r="C276" s="161" t="s">
        <v>91</v>
      </c>
      <c r="D276" s="162" t="s">
        <v>501</v>
      </c>
      <c r="E276" s="102" t="s">
        <v>404</v>
      </c>
      <c r="F276" s="100" t="s">
        <v>405</v>
      </c>
    </row>
    <row r="277" spans="1:6" ht="42" customHeight="1">
      <c r="A277" s="103">
        <v>1</v>
      </c>
      <c r="B277" s="18" t="s">
        <v>368</v>
      </c>
      <c r="C277" s="53" t="s">
        <v>279</v>
      </c>
      <c r="D277" s="66">
        <v>45859</v>
      </c>
      <c r="E277" s="28">
        <f>F277-D277</f>
        <v>0</v>
      </c>
      <c r="F277" s="66">
        <v>45859</v>
      </c>
    </row>
    <row r="278" spans="1:6" ht="42" customHeight="1">
      <c r="A278" s="103">
        <v>4</v>
      </c>
      <c r="B278" s="163" t="s">
        <v>502</v>
      </c>
      <c r="C278" s="53" t="s">
        <v>503</v>
      </c>
      <c r="D278" s="66">
        <v>129343.4</v>
      </c>
      <c r="E278" s="28">
        <f>F278-D278</f>
        <v>-129343.4</v>
      </c>
      <c r="F278" s="66"/>
    </row>
    <row r="279" spans="1:6" ht="42" customHeight="1">
      <c r="A279" s="103">
        <v>5</v>
      </c>
      <c r="B279" s="163" t="s">
        <v>504</v>
      </c>
      <c r="C279" s="53" t="s">
        <v>505</v>
      </c>
      <c r="D279" s="66">
        <v>100000</v>
      </c>
      <c r="E279" s="28">
        <v>25000</v>
      </c>
      <c r="F279" s="66">
        <v>125000</v>
      </c>
    </row>
    <row r="280" spans="1:6" ht="42" customHeight="1">
      <c r="A280" s="103"/>
      <c r="B280" s="67" t="s">
        <v>6</v>
      </c>
      <c r="C280" s="53"/>
      <c r="D280" s="57">
        <f>SUM(D277:D278)</f>
        <v>175202.4</v>
      </c>
      <c r="E280" s="57">
        <f>SUM(E277:E279)</f>
        <v>-104343.4</v>
      </c>
      <c r="F280" s="57">
        <f>SUM(F277:F279)</f>
        <v>170859</v>
      </c>
    </row>
    <row r="281" spans="1:6" ht="42" customHeight="1">
      <c r="A281" s="103"/>
      <c r="B281" s="523" t="s">
        <v>373</v>
      </c>
      <c r="C281" s="523"/>
      <c r="D281" s="523"/>
      <c r="E281" s="164"/>
      <c r="F281" s="110"/>
    </row>
    <row r="282" spans="1:6" ht="42" customHeight="1">
      <c r="A282" s="103">
        <v>6</v>
      </c>
      <c r="B282" s="163" t="s">
        <v>506</v>
      </c>
      <c r="C282" s="53" t="s">
        <v>375</v>
      </c>
      <c r="D282" s="165">
        <v>359671.82</v>
      </c>
      <c r="E282" s="166">
        <v>-96459</v>
      </c>
      <c r="F282" s="165">
        <f>D282+E282</f>
        <v>263212.82</v>
      </c>
    </row>
    <row r="283" spans="1:6" ht="42" customHeight="1">
      <c r="A283" s="103">
        <v>7</v>
      </c>
      <c r="B283" s="163" t="s">
        <v>507</v>
      </c>
      <c r="C283" s="42" t="s">
        <v>508</v>
      </c>
      <c r="D283" s="165">
        <v>339981.96</v>
      </c>
      <c r="E283" s="166">
        <v>-169300</v>
      </c>
      <c r="F283" s="165">
        <f>D283+E283</f>
        <v>170681.96</v>
      </c>
    </row>
    <row r="284" spans="1:6" ht="42" customHeight="1">
      <c r="A284" s="103">
        <v>8</v>
      </c>
      <c r="B284" s="163" t="s">
        <v>509</v>
      </c>
      <c r="C284" s="53" t="s">
        <v>510</v>
      </c>
      <c r="D284" s="165">
        <v>741881.82</v>
      </c>
      <c r="E284" s="166">
        <v>0</v>
      </c>
      <c r="F284" s="165">
        <v>741881.82</v>
      </c>
    </row>
    <row r="285" spans="1:6" ht="42" customHeight="1">
      <c r="A285" s="167"/>
      <c r="B285" s="67" t="s">
        <v>6</v>
      </c>
      <c r="C285" s="53"/>
      <c r="D285" s="168">
        <f>SUM(D281:D284)</f>
        <v>1441535.6</v>
      </c>
      <c r="E285" s="169">
        <v>0</v>
      </c>
      <c r="F285" s="168">
        <f>SUM(F281:F284)</f>
        <v>1175776.6000000001</v>
      </c>
    </row>
    <row r="286" spans="1:6" ht="42" customHeight="1">
      <c r="A286" s="167"/>
      <c r="B286" s="170" t="s">
        <v>378</v>
      </c>
      <c r="C286" s="53"/>
      <c r="D286" s="171">
        <f>D285+D280</f>
        <v>1616738</v>
      </c>
      <c r="E286" s="172">
        <f>E280+E285</f>
        <v>-104343.4</v>
      </c>
      <c r="F286" s="171">
        <f>F285+F280</f>
        <v>1346635.6</v>
      </c>
    </row>
    <row r="287" spans="1:6" ht="42" customHeight="1">
      <c r="A287" s="98"/>
      <c r="B287" s="506" t="s">
        <v>511</v>
      </c>
      <c r="C287" s="507"/>
      <c r="D287" s="507"/>
      <c r="E287" s="507"/>
      <c r="F287" s="508"/>
    </row>
    <row r="288" spans="1:6" ht="42" customHeight="1">
      <c r="A288" s="173" t="s">
        <v>89</v>
      </c>
      <c r="B288" s="174" t="s">
        <v>90</v>
      </c>
      <c r="C288" s="175" t="s">
        <v>91</v>
      </c>
      <c r="D288" s="176" t="s">
        <v>512</v>
      </c>
      <c r="E288" s="177" t="s">
        <v>404</v>
      </c>
      <c r="F288" s="178" t="s">
        <v>405</v>
      </c>
    </row>
    <row r="289" spans="1:6" ht="42" customHeight="1">
      <c r="A289" s="179">
        <v>1</v>
      </c>
      <c r="B289" s="180" t="s">
        <v>513</v>
      </c>
      <c r="C289" s="18" t="s">
        <v>279</v>
      </c>
      <c r="D289" s="181">
        <v>8000</v>
      </c>
      <c r="E289" s="182"/>
      <c r="F289" s="181">
        <v>18000</v>
      </c>
    </row>
    <row r="290" spans="1:6" ht="42" customHeight="1">
      <c r="A290" s="179">
        <v>2</v>
      </c>
      <c r="B290" s="180" t="s">
        <v>514</v>
      </c>
      <c r="C290" s="18" t="s">
        <v>279</v>
      </c>
      <c r="D290" s="181">
        <v>2000</v>
      </c>
      <c r="E290" s="182"/>
      <c r="F290" s="181">
        <v>2000</v>
      </c>
    </row>
    <row r="291" spans="1:6" ht="42" customHeight="1">
      <c r="A291" s="179">
        <v>3</v>
      </c>
      <c r="B291" s="180" t="s">
        <v>515</v>
      </c>
      <c r="C291" s="18" t="s">
        <v>437</v>
      </c>
      <c r="D291" s="181">
        <v>9000</v>
      </c>
      <c r="E291" s="182"/>
      <c r="F291" s="181">
        <v>9000</v>
      </c>
    </row>
    <row r="292" spans="1:6" ht="42" customHeight="1">
      <c r="A292" s="179">
        <v>4</v>
      </c>
      <c r="B292" s="180" t="s">
        <v>516</v>
      </c>
      <c r="C292" s="18" t="s">
        <v>279</v>
      </c>
      <c r="D292" s="181">
        <v>4000</v>
      </c>
      <c r="E292" s="182"/>
      <c r="F292" s="181">
        <v>4000</v>
      </c>
    </row>
    <row r="293" spans="1:6" ht="42" customHeight="1">
      <c r="A293" s="179">
        <v>5</v>
      </c>
      <c r="B293" s="180" t="s">
        <v>517</v>
      </c>
      <c r="C293" s="18" t="s">
        <v>279</v>
      </c>
      <c r="D293" s="181">
        <v>8000</v>
      </c>
      <c r="E293" s="182"/>
      <c r="F293" s="181">
        <v>8000</v>
      </c>
    </row>
    <row r="294" spans="1:6" ht="42" customHeight="1">
      <c r="A294" s="179">
        <v>6</v>
      </c>
      <c r="B294" s="180" t="s">
        <v>518</v>
      </c>
      <c r="C294" s="18" t="s">
        <v>279</v>
      </c>
      <c r="D294" s="181">
        <v>8000</v>
      </c>
      <c r="E294" s="182"/>
      <c r="F294" s="181">
        <v>8000</v>
      </c>
    </row>
    <row r="295" spans="1:6" ht="42" customHeight="1">
      <c r="A295" s="179">
        <v>7</v>
      </c>
      <c r="B295" s="180" t="s">
        <v>519</v>
      </c>
      <c r="C295" s="18" t="s">
        <v>279</v>
      </c>
      <c r="D295" s="181">
        <v>2800</v>
      </c>
      <c r="E295" s="182"/>
      <c r="F295" s="181">
        <v>2800</v>
      </c>
    </row>
    <row r="296" spans="1:6" ht="42" customHeight="1">
      <c r="A296" s="179">
        <v>8</v>
      </c>
      <c r="B296" s="180" t="s">
        <v>520</v>
      </c>
      <c r="C296" s="18" t="s">
        <v>279</v>
      </c>
      <c r="D296" s="181">
        <v>1400</v>
      </c>
      <c r="E296" s="182"/>
      <c r="F296" s="181">
        <v>1400</v>
      </c>
    </row>
    <row r="297" spans="1:6" ht="42" customHeight="1">
      <c r="A297" s="179">
        <v>9</v>
      </c>
      <c r="B297" s="180" t="s">
        <v>521</v>
      </c>
      <c r="C297" s="18" t="s">
        <v>279</v>
      </c>
      <c r="D297" s="181">
        <v>700</v>
      </c>
      <c r="E297" s="182"/>
      <c r="F297" s="181">
        <v>700</v>
      </c>
    </row>
    <row r="298" spans="1:6" ht="42" customHeight="1">
      <c r="A298" s="179">
        <v>10</v>
      </c>
      <c r="B298" s="180" t="s">
        <v>522</v>
      </c>
      <c r="C298" s="53" t="s">
        <v>523</v>
      </c>
      <c r="D298" s="181">
        <v>600</v>
      </c>
      <c r="E298" s="182"/>
      <c r="F298" s="181">
        <v>600</v>
      </c>
    </row>
    <row r="299" spans="1:6" ht="42" customHeight="1">
      <c r="A299" s="179">
        <v>11</v>
      </c>
      <c r="B299" s="180" t="s">
        <v>524</v>
      </c>
      <c r="C299" s="18" t="s">
        <v>279</v>
      </c>
      <c r="D299" s="181">
        <v>500</v>
      </c>
      <c r="E299" s="182"/>
      <c r="F299" s="181">
        <v>500</v>
      </c>
    </row>
    <row r="300" spans="1:6" ht="42" customHeight="1">
      <c r="A300" s="179"/>
      <c r="B300" s="183" t="s">
        <v>525</v>
      </c>
      <c r="C300" s="18"/>
      <c r="D300" s="184">
        <v>45000</v>
      </c>
      <c r="E300" s="185"/>
      <c r="F300" s="184">
        <f>SUM(F289:F299)</f>
        <v>55000</v>
      </c>
    </row>
    <row r="301" spans="1:6" ht="42" customHeight="1">
      <c r="A301" s="186"/>
      <c r="B301" s="98"/>
      <c r="C301" s="109"/>
      <c r="D301" s="98"/>
      <c r="E301" s="187"/>
      <c r="F301" s="98"/>
    </row>
    <row r="302" spans="1:6" ht="42" customHeight="1">
      <c r="A302" s="92"/>
      <c r="B302" s="509" t="s">
        <v>379</v>
      </c>
      <c r="C302" s="510"/>
      <c r="D302" s="510"/>
      <c r="E302" s="510"/>
      <c r="F302" s="511"/>
    </row>
    <row r="303" spans="1:6" ht="42" customHeight="1">
      <c r="A303" s="63">
        <v>1</v>
      </c>
      <c r="B303" s="188" t="s">
        <v>526</v>
      </c>
      <c r="C303" s="42" t="s">
        <v>527</v>
      </c>
      <c r="D303" s="189">
        <v>3800</v>
      </c>
      <c r="E303" s="190">
        <v>4000</v>
      </c>
      <c r="F303" s="189">
        <f t="shared" ref="F303:F309" si="10">D303+E303</f>
        <v>7800</v>
      </c>
    </row>
    <row r="304" spans="1:6" ht="42" customHeight="1">
      <c r="A304" s="63">
        <v>2</v>
      </c>
      <c r="B304" s="188" t="s">
        <v>528</v>
      </c>
      <c r="C304" s="42" t="s">
        <v>529</v>
      </c>
      <c r="D304" s="189">
        <v>4200</v>
      </c>
      <c r="E304" s="190">
        <v>3500</v>
      </c>
      <c r="F304" s="189">
        <f t="shared" si="10"/>
        <v>7700</v>
      </c>
    </row>
    <row r="305" spans="1:6" ht="42" customHeight="1">
      <c r="A305" s="63">
        <v>3</v>
      </c>
      <c r="B305" s="191" t="s">
        <v>530</v>
      </c>
      <c r="C305" s="42" t="s">
        <v>531</v>
      </c>
      <c r="D305" s="189">
        <v>6700</v>
      </c>
      <c r="E305" s="190">
        <v>5000</v>
      </c>
      <c r="F305" s="189">
        <f t="shared" si="10"/>
        <v>11700</v>
      </c>
    </row>
    <row r="306" spans="1:6" ht="42" customHeight="1">
      <c r="A306" s="63">
        <v>4</v>
      </c>
      <c r="B306" s="188" t="s">
        <v>532</v>
      </c>
      <c r="C306" s="42" t="s">
        <v>533</v>
      </c>
      <c r="D306" s="189">
        <v>3300</v>
      </c>
      <c r="E306" s="190"/>
      <c r="F306" s="189">
        <f t="shared" si="10"/>
        <v>3300</v>
      </c>
    </row>
    <row r="307" spans="1:6" ht="42" customHeight="1">
      <c r="A307" s="63">
        <v>5</v>
      </c>
      <c r="B307" s="188" t="s">
        <v>534</v>
      </c>
      <c r="C307" s="53" t="s">
        <v>535</v>
      </c>
      <c r="D307" s="189">
        <v>3500</v>
      </c>
      <c r="E307" s="190"/>
      <c r="F307" s="189">
        <f t="shared" si="10"/>
        <v>3500</v>
      </c>
    </row>
    <row r="308" spans="1:6" ht="42" customHeight="1">
      <c r="A308" s="63">
        <v>6</v>
      </c>
      <c r="B308" s="188" t="s">
        <v>536</v>
      </c>
      <c r="C308" s="53" t="s">
        <v>535</v>
      </c>
      <c r="D308" s="189">
        <v>3500</v>
      </c>
      <c r="E308" s="190"/>
      <c r="F308" s="189">
        <f t="shared" si="10"/>
        <v>3500</v>
      </c>
    </row>
    <row r="309" spans="1:6" ht="42" customHeight="1">
      <c r="A309" s="192"/>
      <c r="B309" s="170" t="s">
        <v>6</v>
      </c>
      <c r="C309" s="53"/>
      <c r="D309" s="193">
        <v>25000</v>
      </c>
      <c r="E309" s="194">
        <f>SUM(E303:E308)</f>
        <v>12500</v>
      </c>
      <c r="F309" s="195">
        <f t="shared" si="10"/>
        <v>37500</v>
      </c>
    </row>
    <row r="310" spans="1:6" ht="42" customHeight="1">
      <c r="A310" s="192"/>
      <c r="B310" s="512" t="s">
        <v>83</v>
      </c>
      <c r="C310" s="513"/>
      <c r="D310" s="513"/>
      <c r="E310" s="513"/>
      <c r="F310" s="514"/>
    </row>
    <row r="311" spans="1:6" ht="42" customHeight="1">
      <c r="A311" s="192">
        <v>1</v>
      </c>
      <c r="B311" s="196" t="s">
        <v>537</v>
      </c>
      <c r="C311" s="197" t="s">
        <v>384</v>
      </c>
      <c r="D311" s="198">
        <v>40000</v>
      </c>
      <c r="E311" s="199"/>
      <c r="F311" s="189">
        <f>D311+E311</f>
        <v>40000</v>
      </c>
    </row>
    <row r="312" spans="1:6" ht="42" customHeight="1">
      <c r="A312" s="192">
        <v>2</v>
      </c>
      <c r="B312" s="197" t="s">
        <v>538</v>
      </c>
      <c r="C312" s="196"/>
      <c r="D312" s="198">
        <v>60000</v>
      </c>
      <c r="E312" s="199"/>
      <c r="F312" s="189">
        <f>D312+E312</f>
        <v>60000</v>
      </c>
    </row>
    <row r="313" spans="1:6" ht="42" customHeight="1">
      <c r="A313" s="192">
        <v>3</v>
      </c>
      <c r="B313" s="197" t="s">
        <v>539</v>
      </c>
      <c r="C313" s="196"/>
      <c r="D313" s="198"/>
      <c r="E313" s="199">
        <v>80000</v>
      </c>
      <c r="F313" s="189">
        <v>80000</v>
      </c>
    </row>
    <row r="314" spans="1:6" ht="42" customHeight="1">
      <c r="A314" s="192">
        <v>4</v>
      </c>
      <c r="B314" s="197" t="s">
        <v>540</v>
      </c>
      <c r="C314" s="196"/>
      <c r="D314" s="198"/>
      <c r="E314" s="199">
        <v>89766</v>
      </c>
      <c r="F314" s="189">
        <v>21000</v>
      </c>
    </row>
    <row r="315" spans="1:6" ht="42" customHeight="1">
      <c r="A315" s="192">
        <v>5</v>
      </c>
      <c r="B315" s="197" t="s">
        <v>541</v>
      </c>
      <c r="C315" s="196"/>
      <c r="D315" s="198"/>
      <c r="E315" s="199">
        <v>154196</v>
      </c>
      <c r="F315" s="189">
        <v>154196</v>
      </c>
    </row>
    <row r="316" spans="1:6" ht="42" customHeight="1">
      <c r="A316" s="192">
        <v>6</v>
      </c>
      <c r="B316" s="197" t="s">
        <v>392</v>
      </c>
      <c r="C316" s="196"/>
      <c r="D316" s="198">
        <v>50000</v>
      </c>
      <c r="E316" s="199"/>
      <c r="F316" s="189">
        <f t="shared" ref="F316:F320" si="11">D316+E316</f>
        <v>50000</v>
      </c>
    </row>
    <row r="317" spans="1:6" ht="42" customHeight="1">
      <c r="A317" s="192"/>
      <c r="B317" s="196" t="s">
        <v>394</v>
      </c>
      <c r="C317" s="196"/>
      <c r="D317" s="200">
        <f>SUM(D311:D316)</f>
        <v>150000</v>
      </c>
      <c r="E317" s="194">
        <f>SUM(E313:E316)</f>
        <v>323962</v>
      </c>
      <c r="F317" s="195">
        <f>SUM(F311:F316)</f>
        <v>405196</v>
      </c>
    </row>
    <row r="318" spans="1:6" ht="42" customHeight="1">
      <c r="A318" s="192"/>
      <c r="B318" s="512" t="s">
        <v>395</v>
      </c>
      <c r="C318" s="513"/>
      <c r="D318" s="513"/>
      <c r="E318" s="513"/>
      <c r="F318" s="514"/>
    </row>
    <row r="319" spans="1:6" ht="42" customHeight="1">
      <c r="A319" s="192">
        <v>7</v>
      </c>
      <c r="B319" s="197" t="s">
        <v>396</v>
      </c>
      <c r="C319" s="31"/>
      <c r="D319" s="198">
        <v>150000</v>
      </c>
      <c r="E319" s="201"/>
      <c r="F319" s="202">
        <f t="shared" si="11"/>
        <v>150000</v>
      </c>
    </row>
    <row r="320" spans="1:6" ht="42" customHeight="1">
      <c r="A320" s="192"/>
      <c r="B320" s="196" t="s">
        <v>394</v>
      </c>
      <c r="C320" s="31"/>
      <c r="D320" s="200">
        <v>150000</v>
      </c>
      <c r="E320" s="201"/>
      <c r="F320" s="195">
        <f t="shared" si="11"/>
        <v>150000</v>
      </c>
    </row>
    <row r="321" spans="1:6" ht="42" customHeight="1">
      <c r="A321" s="53"/>
      <c r="B321" s="183" t="s">
        <v>542</v>
      </c>
      <c r="C321" s="53"/>
      <c r="D321" s="143">
        <f>D309+D300+D286+D317+D320</f>
        <v>1986738</v>
      </c>
      <c r="E321" s="203" t="s">
        <v>543</v>
      </c>
      <c r="F321" s="195">
        <f>F320+F317+F309+F300+F286</f>
        <v>1994331.6</v>
      </c>
    </row>
    <row r="322" spans="1:6" ht="42" customHeight="1">
      <c r="A322" s="53"/>
      <c r="B322" s="204"/>
      <c r="C322" s="175"/>
      <c r="D322" s="158"/>
      <c r="E322" s="205"/>
      <c r="F322" s="206"/>
    </row>
    <row r="323" spans="1:6" ht="42" customHeight="1">
      <c r="A323" s="53"/>
      <c r="B323" s="53" t="s">
        <v>544</v>
      </c>
      <c r="C323" s="53"/>
      <c r="D323" s="143">
        <f t="shared" ref="D323" si="12">D321+D273+D261+D159+D105+D162</f>
        <v>13790083.58</v>
      </c>
      <c r="E323" s="143">
        <v>5679529.5999999996</v>
      </c>
      <c r="F323" s="207">
        <f>D323+E323</f>
        <v>19469613.18</v>
      </c>
    </row>
    <row r="324" spans="1:6" ht="42" customHeight="1">
      <c r="F324" s="208"/>
    </row>
  </sheetData>
  <mergeCells count="19">
    <mergeCell ref="B287:F287"/>
    <mergeCell ref="B302:F302"/>
    <mergeCell ref="B310:F310"/>
    <mergeCell ref="B318:F318"/>
    <mergeCell ref="A262:F262"/>
    <mergeCell ref="B264:C264"/>
    <mergeCell ref="A270:D270"/>
    <mergeCell ref="A275:F275"/>
    <mergeCell ref="B281:D281"/>
    <mergeCell ref="A94:F94"/>
    <mergeCell ref="A107:F107"/>
    <mergeCell ref="A121:F121"/>
    <mergeCell ref="B143:C143"/>
    <mergeCell ref="B164:F164"/>
    <mergeCell ref="A3:F3"/>
    <mergeCell ref="A4:F4"/>
    <mergeCell ref="A5:F5"/>
    <mergeCell ref="B10:C10"/>
    <mergeCell ref="B19:C19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REV</vt:lpstr>
      <vt:lpstr>EXP</vt:lpstr>
      <vt:lpstr>Sheet1</vt:lpstr>
      <vt:lpstr>Sheet2</vt:lpstr>
      <vt:lpstr>exxp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HP</cp:lastModifiedBy>
  <cp:lastPrinted>2026-05-27T14:28:03Z</cp:lastPrinted>
  <dcterms:created xsi:type="dcterms:W3CDTF">2022-09-06T17:30:00Z</dcterms:created>
  <dcterms:modified xsi:type="dcterms:W3CDTF">2026-05-27T16:46:14Z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83A51B4BEF78497F9878E4067B06BB21_13</vt:lpwstr>
  </property>
  <property fmtid="{D5CDD505-2E9C-101B-9397-08002B2CF9AE}" pid="3" name="KSOProductBuildVer">
    <vt:lpwstr>1033-12.2.0.18911</vt:lpwstr>
  </property>
</Properties>
</file>